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apa.aornmoscati.local\Area_Gare_Comunitarie\Provveditorato\GARE\GASTROENTEROLOGIA\ATTI completi 2024\"/>
    </mc:Choice>
  </mc:AlternateContent>
  <xr:revisionPtr revIDLastSave="0" documentId="13_ncr:1_{DA74EE10-A4CB-42AA-856A-1742A6E08F2E}" xr6:coauthVersionLast="36" xr6:coauthVersionMax="36" xr10:uidLastSave="{00000000-0000-0000-0000-000000000000}"/>
  <bookViews>
    <workbookView xWindow="0" yWindow="0" windowWidth="28800" windowHeight="11925" xr2:uid="{5183D3E5-A32D-4D65-9637-7D5066305C07}"/>
  </bookViews>
  <sheets>
    <sheet name="Allegato B2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1" i="5" l="1"/>
  <c r="J144" i="5"/>
  <c r="J140" i="5"/>
  <c r="J132" i="5"/>
  <c r="J129" i="5"/>
  <c r="J123" i="5"/>
  <c r="J86" i="5" l="1"/>
  <c r="F15" i="5" l="1"/>
  <c r="H15" i="5" s="1"/>
  <c r="I15" i="5" l="1"/>
  <c r="J15" i="5" s="1"/>
  <c r="G151" i="5" l="1"/>
  <c r="E26" i="5" l="1"/>
  <c r="E149" i="5"/>
  <c r="E148" i="5"/>
  <c r="F148" i="5" s="1"/>
  <c r="E131" i="5"/>
  <c r="I148" i="5" l="1"/>
  <c r="H148" i="5"/>
  <c r="E127" i="5"/>
  <c r="F127" i="5" s="1"/>
  <c r="H127" i="5" s="1"/>
  <c r="E39" i="5"/>
  <c r="F39" i="5" s="1"/>
  <c r="J148" i="5" l="1"/>
  <c r="I127" i="5"/>
  <c r="J127" i="5" s="1"/>
  <c r="I39" i="5"/>
  <c r="H39" i="5"/>
  <c r="F43" i="5"/>
  <c r="H43" i="5" s="1"/>
  <c r="F86" i="5"/>
  <c r="F140" i="5"/>
  <c r="H140" i="5" s="1"/>
  <c r="F26" i="5"/>
  <c r="E27" i="5"/>
  <c r="E28" i="5"/>
  <c r="F28" i="5" s="1"/>
  <c r="E29" i="5"/>
  <c r="F29" i="5" s="1"/>
  <c r="E30" i="5"/>
  <c r="F30" i="5" s="1"/>
  <c r="E31" i="5"/>
  <c r="F31" i="5" s="1"/>
  <c r="E32" i="5"/>
  <c r="F32" i="5" s="1"/>
  <c r="H32" i="5" s="1"/>
  <c r="E33" i="5"/>
  <c r="E34" i="5"/>
  <c r="F34" i="5" s="1"/>
  <c r="E35" i="5"/>
  <c r="F35" i="5" s="1"/>
  <c r="E36" i="5"/>
  <c r="F36" i="5" s="1"/>
  <c r="E37" i="5"/>
  <c r="F37" i="5" s="1"/>
  <c r="E38" i="5"/>
  <c r="F38" i="5" s="1"/>
  <c r="E40" i="5"/>
  <c r="F40" i="5" s="1"/>
  <c r="E41" i="5"/>
  <c r="F41" i="5" s="1"/>
  <c r="H41" i="5" s="1"/>
  <c r="E42" i="5"/>
  <c r="F42" i="5" s="1"/>
  <c r="E50" i="5"/>
  <c r="F50" i="5" s="1"/>
  <c r="E51" i="5"/>
  <c r="F51" i="5" s="1"/>
  <c r="E52" i="5"/>
  <c r="F52" i="5" s="1"/>
  <c r="E53" i="5"/>
  <c r="F53" i="5" s="1"/>
  <c r="E54" i="5"/>
  <c r="F54" i="5" s="1"/>
  <c r="E55" i="5"/>
  <c r="F55" i="5" s="1"/>
  <c r="E56" i="5"/>
  <c r="F56" i="5" s="1"/>
  <c r="E57" i="5"/>
  <c r="F57" i="5" s="1"/>
  <c r="E58" i="5"/>
  <c r="F58" i="5" s="1"/>
  <c r="E59" i="5"/>
  <c r="F59" i="5" s="1"/>
  <c r="E60" i="5"/>
  <c r="F60" i="5" s="1"/>
  <c r="E61" i="5"/>
  <c r="F61" i="5" s="1"/>
  <c r="E62" i="5"/>
  <c r="F62" i="5" s="1"/>
  <c r="E63" i="5"/>
  <c r="F63" i="5" s="1"/>
  <c r="E64" i="5"/>
  <c r="F64" i="5" s="1"/>
  <c r="E65" i="5"/>
  <c r="F65" i="5" s="1"/>
  <c r="E66" i="5"/>
  <c r="F66" i="5" s="1"/>
  <c r="E67" i="5"/>
  <c r="F67" i="5" s="1"/>
  <c r="E68" i="5"/>
  <c r="F68" i="5" s="1"/>
  <c r="E69" i="5"/>
  <c r="F69" i="5" s="1"/>
  <c r="E70" i="5"/>
  <c r="F70" i="5" s="1"/>
  <c r="E71" i="5"/>
  <c r="F71" i="5" s="1"/>
  <c r="E72" i="5"/>
  <c r="F72" i="5" s="1"/>
  <c r="E73" i="5"/>
  <c r="F73" i="5" s="1"/>
  <c r="E74" i="5"/>
  <c r="F74" i="5" s="1"/>
  <c r="F75" i="5"/>
  <c r="E76" i="5"/>
  <c r="F76" i="5" s="1"/>
  <c r="E77" i="5"/>
  <c r="F77" i="5" s="1"/>
  <c r="E78" i="5"/>
  <c r="F78" i="5" s="1"/>
  <c r="E79" i="5"/>
  <c r="F79" i="5" s="1"/>
  <c r="E80" i="5"/>
  <c r="F80" i="5" s="1"/>
  <c r="E81" i="5"/>
  <c r="F81" i="5" s="1"/>
  <c r="E82" i="5"/>
  <c r="F82" i="5" s="1"/>
  <c r="E83" i="5"/>
  <c r="F83" i="5" s="1"/>
  <c r="E84" i="5"/>
  <c r="F84" i="5" s="1"/>
  <c r="E85" i="5"/>
  <c r="F85" i="5" s="1"/>
  <c r="E88" i="5"/>
  <c r="F88" i="5" s="1"/>
  <c r="E89" i="5"/>
  <c r="F89" i="5" s="1"/>
  <c r="E90" i="5"/>
  <c r="F90" i="5" s="1"/>
  <c r="E91" i="5"/>
  <c r="F91" i="5" s="1"/>
  <c r="E92" i="5"/>
  <c r="F92" i="5" s="1"/>
  <c r="H92" i="5" s="1"/>
  <c r="E93" i="5"/>
  <c r="F93" i="5" s="1"/>
  <c r="E94" i="5"/>
  <c r="F94" i="5" s="1"/>
  <c r="E95" i="5"/>
  <c r="F95" i="5" s="1"/>
  <c r="I95" i="5" s="1"/>
  <c r="E96" i="5"/>
  <c r="F96" i="5" s="1"/>
  <c r="E97" i="5"/>
  <c r="F97" i="5" s="1"/>
  <c r="E98" i="5"/>
  <c r="F98" i="5" s="1"/>
  <c r="E99" i="5"/>
  <c r="F99" i="5" s="1"/>
  <c r="E100" i="5"/>
  <c r="F100" i="5" s="1"/>
  <c r="E101" i="5"/>
  <c r="F101" i="5" s="1"/>
  <c r="E102" i="5"/>
  <c r="F102" i="5" s="1"/>
  <c r="H102" i="5" s="1"/>
  <c r="E103" i="5"/>
  <c r="F103" i="5" s="1"/>
  <c r="E104" i="5"/>
  <c r="F104" i="5" s="1"/>
  <c r="E105" i="5"/>
  <c r="F105" i="5" s="1"/>
  <c r="E106" i="5"/>
  <c r="F106" i="5" s="1"/>
  <c r="H106" i="5" s="1"/>
  <c r="E107" i="5"/>
  <c r="F107" i="5" s="1"/>
  <c r="H107" i="5" s="1"/>
  <c r="E108" i="5"/>
  <c r="F108" i="5" s="1"/>
  <c r="E109" i="5"/>
  <c r="F109" i="5" s="1"/>
  <c r="E110" i="5"/>
  <c r="F110" i="5" s="1"/>
  <c r="H110" i="5" s="1"/>
  <c r="E111" i="5"/>
  <c r="F111" i="5" s="1"/>
  <c r="H111" i="5" s="1"/>
  <c r="E112" i="5"/>
  <c r="F112" i="5" s="1"/>
  <c r="E113" i="5"/>
  <c r="F113" i="5" s="1"/>
  <c r="E114" i="5"/>
  <c r="F114" i="5" s="1"/>
  <c r="H114" i="5" s="1"/>
  <c r="E115" i="5"/>
  <c r="F115" i="5" s="1"/>
  <c r="H115" i="5" s="1"/>
  <c r="E116" i="5"/>
  <c r="F116" i="5" s="1"/>
  <c r="E117" i="5"/>
  <c r="F117" i="5" s="1"/>
  <c r="E118" i="5"/>
  <c r="F118" i="5" s="1"/>
  <c r="H118" i="5" s="1"/>
  <c r="E119" i="5"/>
  <c r="F119" i="5" s="1"/>
  <c r="E120" i="5"/>
  <c r="F120" i="5" s="1"/>
  <c r="E121" i="5"/>
  <c r="F121" i="5" s="1"/>
  <c r="E122" i="5"/>
  <c r="F122" i="5" s="1"/>
  <c r="H122" i="5" s="1"/>
  <c r="F123" i="5"/>
  <c r="H123" i="5" s="1"/>
  <c r="E125" i="5"/>
  <c r="F125" i="5" s="1"/>
  <c r="E126" i="5"/>
  <c r="F126" i="5" s="1"/>
  <c r="E128" i="5"/>
  <c r="F128" i="5" s="1"/>
  <c r="H128" i="5" s="1"/>
  <c r="F129" i="5"/>
  <c r="H129" i="5" s="1"/>
  <c r="F131" i="5"/>
  <c r="F132" i="5"/>
  <c r="F144" i="5"/>
  <c r="H144" i="5" s="1"/>
  <c r="F149" i="5"/>
  <c r="E150" i="5"/>
  <c r="F150" i="5" s="1"/>
  <c r="F3" i="5"/>
  <c r="J39" i="5" l="1"/>
  <c r="H3" i="5"/>
  <c r="I3" i="5"/>
  <c r="F27" i="5"/>
  <c r="H27" i="5" s="1"/>
  <c r="E151" i="5"/>
  <c r="F33" i="5"/>
  <c r="I33" i="5" s="1"/>
  <c r="I26" i="5"/>
  <c r="H26" i="5"/>
  <c r="I150" i="5"/>
  <c r="H150" i="5"/>
  <c r="I121" i="5"/>
  <c r="H121" i="5"/>
  <c r="I113" i="5"/>
  <c r="H113" i="5"/>
  <c r="I101" i="5"/>
  <c r="H101" i="5"/>
  <c r="I149" i="5"/>
  <c r="H149" i="5"/>
  <c r="I120" i="5"/>
  <c r="H120" i="5"/>
  <c r="I112" i="5"/>
  <c r="H112" i="5"/>
  <c r="I108" i="5"/>
  <c r="H108" i="5"/>
  <c r="I104" i="5"/>
  <c r="H104" i="5"/>
  <c r="I100" i="5"/>
  <c r="H100" i="5"/>
  <c r="I126" i="5"/>
  <c r="H126" i="5"/>
  <c r="I105" i="5"/>
  <c r="H105" i="5"/>
  <c r="I131" i="5"/>
  <c r="H131" i="5"/>
  <c r="I132" i="5"/>
  <c r="H132" i="5"/>
  <c r="I117" i="5"/>
  <c r="H117" i="5"/>
  <c r="I109" i="5"/>
  <c r="H109" i="5"/>
  <c r="I125" i="5"/>
  <c r="H125" i="5"/>
  <c r="I116" i="5"/>
  <c r="H116" i="5"/>
  <c r="I144" i="5"/>
  <c r="I115" i="5"/>
  <c r="J115" i="5" s="1"/>
  <c r="I107" i="5"/>
  <c r="J107" i="5" s="1"/>
  <c r="I140" i="5"/>
  <c r="I128" i="5"/>
  <c r="J128" i="5" s="1"/>
  <c r="I122" i="5"/>
  <c r="J122" i="5" s="1"/>
  <c r="I118" i="5"/>
  <c r="J118" i="5" s="1"/>
  <c r="I114" i="5"/>
  <c r="J114" i="5" s="1"/>
  <c r="I110" i="5"/>
  <c r="J110" i="5" s="1"/>
  <c r="I106" i="5"/>
  <c r="J106" i="5" s="1"/>
  <c r="I102" i="5"/>
  <c r="J102" i="5" s="1"/>
  <c r="I129" i="5"/>
  <c r="I123" i="5"/>
  <c r="I119" i="5"/>
  <c r="I111" i="5"/>
  <c r="J111" i="5" s="1"/>
  <c r="I103" i="5"/>
  <c r="H119" i="5"/>
  <c r="H103" i="5"/>
  <c r="I99" i="5"/>
  <c r="H99" i="5"/>
  <c r="H98" i="5"/>
  <c r="I98" i="5"/>
  <c r="I97" i="5"/>
  <c r="H97" i="5"/>
  <c r="H96" i="5"/>
  <c r="I96" i="5"/>
  <c r="H95" i="5"/>
  <c r="J95" i="5" s="1"/>
  <c r="H94" i="5"/>
  <c r="I94" i="5"/>
  <c r="I93" i="5"/>
  <c r="H93" i="5"/>
  <c r="I92" i="5"/>
  <c r="J92" i="5" s="1"/>
  <c r="I91" i="5"/>
  <c r="H91" i="5"/>
  <c r="I90" i="5"/>
  <c r="H90" i="5"/>
  <c r="H89" i="5"/>
  <c r="I89" i="5"/>
  <c r="I88" i="5"/>
  <c r="H88" i="5"/>
  <c r="I86" i="5"/>
  <c r="H86" i="5"/>
  <c r="H85" i="5"/>
  <c r="I85" i="5"/>
  <c r="H84" i="5"/>
  <c r="I84" i="5"/>
  <c r="I83" i="5"/>
  <c r="H83" i="5"/>
  <c r="H82" i="5"/>
  <c r="I82" i="5"/>
  <c r="H81" i="5"/>
  <c r="I81" i="5"/>
  <c r="I80" i="5"/>
  <c r="H80" i="5"/>
  <c r="H79" i="5"/>
  <c r="I79" i="5"/>
  <c r="H78" i="5"/>
  <c r="I78" i="5"/>
  <c r="I77" i="5"/>
  <c r="H77" i="5"/>
  <c r="I76" i="5"/>
  <c r="H76" i="5"/>
  <c r="I75" i="5"/>
  <c r="H75" i="5"/>
  <c r="I74" i="5"/>
  <c r="H74" i="5"/>
  <c r="I73" i="5"/>
  <c r="H73" i="5"/>
  <c r="H72" i="5"/>
  <c r="I72" i="5"/>
  <c r="H71" i="5"/>
  <c r="I71" i="5"/>
  <c r="I70" i="5"/>
  <c r="H70" i="5"/>
  <c r="I69" i="5"/>
  <c r="H69" i="5"/>
  <c r="H68" i="5"/>
  <c r="I68" i="5"/>
  <c r="I67" i="5"/>
  <c r="H67" i="5"/>
  <c r="I66" i="5"/>
  <c r="H66" i="5"/>
  <c r="H65" i="5"/>
  <c r="I65" i="5"/>
  <c r="I64" i="5"/>
  <c r="H64" i="5"/>
  <c r="H63" i="5"/>
  <c r="I63" i="5"/>
  <c r="I62" i="5"/>
  <c r="H62" i="5"/>
  <c r="H61" i="5"/>
  <c r="I61" i="5"/>
  <c r="I60" i="5"/>
  <c r="H60" i="5"/>
  <c r="H59" i="5"/>
  <c r="I59" i="5"/>
  <c r="I58" i="5"/>
  <c r="H58" i="5"/>
  <c r="I57" i="5"/>
  <c r="H57" i="5"/>
  <c r="H56" i="5"/>
  <c r="I56" i="5"/>
  <c r="I55" i="5"/>
  <c r="H55" i="5"/>
  <c r="H54" i="5"/>
  <c r="I54" i="5"/>
  <c r="I53" i="5"/>
  <c r="H53" i="5"/>
  <c r="H52" i="5"/>
  <c r="I52" i="5"/>
  <c r="I51" i="5"/>
  <c r="H51" i="5"/>
  <c r="H50" i="5"/>
  <c r="I50" i="5"/>
  <c r="I43" i="5"/>
  <c r="J43" i="5" s="1"/>
  <c r="I42" i="5"/>
  <c r="H42" i="5"/>
  <c r="I41" i="5"/>
  <c r="J41" i="5" s="1"/>
  <c r="I40" i="5"/>
  <c r="H40" i="5"/>
  <c r="H38" i="5"/>
  <c r="I38" i="5"/>
  <c r="I37" i="5"/>
  <c r="H37" i="5"/>
  <c r="H36" i="5"/>
  <c r="I36" i="5"/>
  <c r="I35" i="5"/>
  <c r="H35" i="5"/>
  <c r="I34" i="5"/>
  <c r="H34" i="5"/>
  <c r="I32" i="5"/>
  <c r="J32" i="5" s="1"/>
  <c r="I31" i="5"/>
  <c r="H31" i="5"/>
  <c r="H30" i="5"/>
  <c r="I30" i="5"/>
  <c r="H29" i="5"/>
  <c r="I29" i="5"/>
  <c r="I28" i="5"/>
  <c r="H28" i="5"/>
  <c r="H33" i="5" l="1"/>
  <c r="H151" i="5" s="1"/>
  <c r="J58" i="5"/>
  <c r="J60" i="5"/>
  <c r="J74" i="5"/>
  <c r="J76" i="5"/>
  <c r="J55" i="5"/>
  <c r="J52" i="5"/>
  <c r="J51" i="5"/>
  <c r="J53" i="5"/>
  <c r="F151" i="5"/>
  <c r="I27" i="5"/>
  <c r="J27" i="5" s="1"/>
  <c r="J67" i="5"/>
  <c r="J88" i="5"/>
  <c r="J97" i="5"/>
  <c r="J100" i="5"/>
  <c r="J26" i="5"/>
  <c r="J56" i="5"/>
  <c r="J70" i="5"/>
  <c r="J80" i="5"/>
  <c r="J89" i="5"/>
  <c r="J98" i="5"/>
  <c r="J94" i="5"/>
  <c r="J3" i="5"/>
  <c r="J28" i="5"/>
  <c r="J75" i="5"/>
  <c r="J104" i="5"/>
  <c r="J150" i="5"/>
  <c r="J62" i="5"/>
  <c r="J81" i="5"/>
  <c r="J85" i="5"/>
  <c r="I151" i="5"/>
  <c r="J31" i="5"/>
  <c r="J77" i="5"/>
  <c r="J105" i="5"/>
  <c r="J149" i="5"/>
  <c r="J34" i="5"/>
  <c r="J29" i="5"/>
  <c r="J59" i="5"/>
  <c r="J68" i="5"/>
  <c r="J78" i="5"/>
  <c r="J82" i="5"/>
  <c r="J90" i="5"/>
  <c r="J96" i="5"/>
  <c r="J112" i="5"/>
  <c r="J121" i="5"/>
  <c r="J36" i="5"/>
  <c r="J38" i="5"/>
  <c r="J63" i="5"/>
  <c r="J35" i="5"/>
  <c r="J37" i="5"/>
  <c r="J40" i="5"/>
  <c r="J42" i="5"/>
  <c r="J50" i="5"/>
  <c r="J54" i="5"/>
  <c r="J57" i="5"/>
  <c r="J66" i="5"/>
  <c r="J71" i="5"/>
  <c r="J73" i="5"/>
  <c r="J79" i="5"/>
  <c r="J91" i="5"/>
  <c r="J99" i="5"/>
  <c r="J119" i="5"/>
  <c r="J109" i="5"/>
  <c r="J131" i="5"/>
  <c r="J117" i="5"/>
  <c r="J108" i="5"/>
  <c r="J103" i="5"/>
  <c r="J116" i="5"/>
  <c r="J126" i="5"/>
  <c r="J120" i="5"/>
  <c r="J113" i="5"/>
  <c r="J125" i="5"/>
  <c r="J101" i="5"/>
  <c r="J93" i="5"/>
  <c r="J84" i="5"/>
  <c r="J83" i="5"/>
  <c r="J72" i="5"/>
  <c r="J69" i="5"/>
  <c r="J65" i="5"/>
  <c r="J64" i="5"/>
  <c r="J61" i="5"/>
  <c r="J30" i="5"/>
  <c r="J33" i="5" l="1"/>
</calcChain>
</file>

<file path=xl/sharedStrings.xml><?xml version="1.0" encoding="utf-8"?>
<sst xmlns="http://schemas.openxmlformats.org/spreadsheetml/2006/main" count="101" uniqueCount="83">
  <si>
    <t>5 kit (da 5 fiale)</t>
  </si>
  <si>
    <t>LOTTO</t>
  </si>
  <si>
    <t>Prezzo Unitario a BdA</t>
  </si>
  <si>
    <t>VALORE BDA 12 MESI</t>
  </si>
  <si>
    <t>VALORE BDA 48 MESI</t>
  </si>
  <si>
    <t>EVENTUALE QUINTO D'OBBLIGO IN AUMENTO</t>
  </si>
  <si>
    <t>VALORE COMPLESSIVO</t>
  </si>
  <si>
    <t>PROROGA TECNICA 9 MESI</t>
  </si>
  <si>
    <t>20</t>
  </si>
  <si>
    <t>50</t>
  </si>
  <si>
    <t>100</t>
  </si>
  <si>
    <t>15</t>
  </si>
  <si>
    <t>30</t>
  </si>
  <si>
    <t>4</t>
  </si>
  <si>
    <t>5</t>
  </si>
  <si>
    <t>10</t>
  </si>
  <si>
    <t>1000</t>
  </si>
  <si>
    <t>4000</t>
  </si>
  <si>
    <t>2500</t>
  </si>
  <si>
    <t>3</t>
  </si>
  <si>
    <t>8</t>
  </si>
  <si>
    <t>EVENTUALE OPZIONE AL RINNOVO PER ULTERIORI 12 MESI</t>
  </si>
  <si>
    <t>ALLEGATO B2 AL CAPITOLATO SPECIALE D'APPALTO</t>
  </si>
  <si>
    <t>SUB - LOTTO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</si>
  <si>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</si>
  <si>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</si>
  <si>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</si>
  <si>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</si>
  <si>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</si>
  <si>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</si>
  <si>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</si>
  <si>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</si>
  <si>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</si>
  <si>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</si>
  <si>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</si>
  <si>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</si>
  <si>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Q.ta annuali</t>
  </si>
  <si>
    <t>16.1</t>
  </si>
  <si>
    <t>16.2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</si>
  <si>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</si>
  <si>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</si>
  <si>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</si>
  <si>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</si>
  <si>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</si>
  <si>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</si>
  <si>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</si>
  <si>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</si>
  <si>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</si>
  <si>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</si>
  <si>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</si>
  <si>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19.1</t>
  </si>
  <si>
    <t>19.2</t>
  </si>
  <si>
    <t>19.3</t>
  </si>
  <si>
    <t>19.4</t>
  </si>
  <si>
    <t>19.5</t>
  </si>
  <si>
    <t>19.6</t>
  </si>
  <si>
    <t>19.7</t>
  </si>
  <si>
    <t>56.1</t>
  </si>
  <si>
    <t>56.2</t>
  </si>
  <si>
    <t>92.1</t>
  </si>
  <si>
    <t>92.2</t>
  </si>
  <si>
    <t>95.1</t>
  </si>
  <si>
    <t>95.2</t>
  </si>
  <si>
    <t>96.1</t>
  </si>
  <si>
    <t>96.2</t>
  </si>
  <si>
    <t>98.1</t>
  </si>
  <si>
    <t>98.2</t>
  </si>
  <si>
    <t>98.3</t>
  </si>
  <si>
    <t>98.4</t>
  </si>
  <si>
    <t>98.5</t>
  </si>
  <si>
    <t>98.6</t>
  </si>
  <si>
    <t>98.7</t>
  </si>
  <si>
    <t>98.8</t>
  </si>
  <si>
    <t>99.1</t>
  </si>
  <si>
    <t>99.2</t>
  </si>
  <si>
    <t>99.3</t>
  </si>
  <si>
    <t>99.4</t>
  </si>
  <si>
    <t>101.1</t>
  </si>
  <si>
    <t>101.2</t>
  </si>
  <si>
    <t>100.1</t>
  </si>
  <si>
    <t>100.2</t>
  </si>
  <si>
    <t>100.3</t>
  </si>
  <si>
    <t>100.4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</si>
</sst>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[$€-2]\ #,##0.00;[Red]\-[$€-2]\ #,##0.00"/>
    <numFmt numFmtId="167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Garamond"/>
      <family val="1"/>
    </font>
    <font>
      <sz val="10"/>
      <color theme="1"/>
      <name val="Garamond"/>
      <family val="1"/>
    </font>
    <font>
      <b/>
      <sz val="10"/>
      <name val="Garamond"/>
      <family val="1"/>
    </font>
    <font>
      <b/>
      <sz val="14"/>
      <color theme="1"/>
      <name val="Garamond"/>
      <family val="1"/>
    </font>
    <font>
      <b/>
      <sz val="16"/>
      <color theme="1"/>
      <name val="Calibri"/>
      <family val="2"/>
      <scheme val="minor"/>
    </font>
    <font>
      <b/>
      <sz val="20"/>
      <color theme="1"/>
      <name val="Garamond"/>
      <family val="1"/>
    </font>
    <font>
      <sz val="9"/>
      <color rgb="FF000000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44" fontId="3" fillId="0" borderId="0" applyFont="0" applyFill="0" applyBorder="0" applyAlignment="0" applyProtection="0"/>
    <xf numFmtId="167" fontId="3" fillId="0" borderId="0" applyFont="0" applyFill="0" applyBorder="0" applyAlignment="0" applyProtection="0"/>
  </cellStyleXfs>
  <cellXfs count="113">
    <xf numFmtId="0" fontId="0" fillId="0" borderId="0" xfId="0"/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44" fontId="8" fillId="0" borderId="2" xfId="2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1" fontId="8" fillId="2" borderId="2" xfId="2" applyNumberFormat="1" applyFont="1" applyFill="1" applyBorder="1"/>
    <xf numFmtId="0" fontId="8" fillId="0" borderId="2" xfId="0" applyFont="1" applyBorder="1" applyAlignment="1">
      <alignment vertical="center"/>
    </xf>
    <xf numFmtId="44" fontId="7" fillId="2" borderId="2" xfId="2" applyFont="1" applyFill="1" applyBorder="1"/>
    <xf numFmtId="0" fontId="7" fillId="2" borderId="2" xfId="0" applyFont="1" applyFill="1" applyBorder="1" applyAlignment="1">
      <alignment horizontal="center" vertical="center"/>
    </xf>
    <xf numFmtId="44" fontId="7" fillId="0" borderId="2" xfId="2" applyFont="1" applyBorder="1" applyAlignment="1">
      <alignment vertical="center"/>
    </xf>
    <xf numFmtId="44" fontId="7" fillId="0" borderId="2" xfId="2" applyFont="1" applyFill="1" applyBorder="1" applyAlignment="1">
      <alignment vertical="center"/>
    </xf>
    <xf numFmtId="1" fontId="8" fillId="2" borderId="2" xfId="2" applyNumberFormat="1" applyFont="1" applyFill="1" applyBorder="1" applyAlignment="1">
      <alignment horizontal="center"/>
    </xf>
    <xf numFmtId="49" fontId="8" fillId="0" borderId="2" xfId="2" applyNumberFormat="1" applyFont="1" applyFill="1" applyBorder="1" applyAlignment="1">
      <alignment horizontal="right" vertical="center"/>
    </xf>
    <xf numFmtId="44" fontId="8" fillId="0" borderId="4" xfId="2" applyFont="1" applyFill="1" applyBorder="1" applyAlignment="1">
      <alignment vertical="center"/>
    </xf>
    <xf numFmtId="44" fontId="11" fillId="0" borderId="1" xfId="0" applyNumberFormat="1" applyFont="1" applyBorder="1"/>
    <xf numFmtId="44" fontId="4" fillId="0" borderId="1" xfId="0" applyNumberFormat="1" applyFont="1" applyBorder="1"/>
    <xf numFmtId="44" fontId="10" fillId="0" borderId="1" xfId="2" applyFont="1" applyFill="1" applyBorder="1" applyAlignment="1">
      <alignment vertical="center"/>
    </xf>
    <xf numFmtId="44" fontId="6" fillId="0" borderId="3" xfId="0" applyNumberFormat="1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44" fontId="7" fillId="0" borderId="4" xfId="2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4" fontId="8" fillId="0" borderId="3" xfId="2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44" fontId="8" fillId="0" borderId="7" xfId="2" applyFont="1" applyFill="1" applyBorder="1" applyAlignment="1">
      <alignment vertical="center"/>
    </xf>
    <xf numFmtId="44" fontId="8" fillId="0" borderId="9" xfId="2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44" fontId="8" fillId="0" borderId="14" xfId="2" applyFont="1" applyFill="1" applyBorder="1" applyAlignment="1">
      <alignment vertical="center"/>
    </xf>
    <xf numFmtId="44" fontId="8" fillId="0" borderId="15" xfId="2" applyFont="1" applyFill="1" applyBorder="1" applyAlignment="1">
      <alignment vertical="center"/>
    </xf>
    <xf numFmtId="44" fontId="9" fillId="2" borderId="3" xfId="0" applyNumberFormat="1" applyFont="1" applyFill="1" applyBorder="1"/>
    <xf numFmtId="1" fontId="8" fillId="2" borderId="3" xfId="2" applyNumberFormat="1" applyFont="1" applyFill="1" applyBorder="1"/>
    <xf numFmtId="0" fontId="8" fillId="0" borderId="4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44" fontId="1" fillId="2" borderId="7" xfId="2" applyFont="1" applyFill="1" applyBorder="1" applyAlignment="1">
      <alignment horizontal="center" vertical="center" wrapText="1"/>
    </xf>
    <xf numFmtId="44" fontId="1" fillId="2" borderId="2" xfId="2" applyFont="1" applyFill="1" applyBorder="1" applyAlignment="1">
      <alignment horizontal="center" vertical="center" wrapText="1"/>
    </xf>
    <xf numFmtId="44" fontId="1" fillId="2" borderId="4" xfId="2" applyFont="1" applyFill="1" applyBorder="1" applyAlignment="1">
      <alignment horizontal="center" vertical="center" wrapText="1"/>
    </xf>
    <xf numFmtId="44" fontId="1" fillId="2" borderId="14" xfId="2" applyFont="1" applyFill="1" applyBorder="1" applyAlignment="1">
      <alignment horizontal="center" vertical="center" wrapText="1"/>
    </xf>
    <xf numFmtId="44" fontId="7" fillId="0" borderId="4" xfId="2" applyFont="1" applyBorder="1" applyAlignment="1">
      <alignment vertical="center"/>
    </xf>
    <xf numFmtId="0" fontId="8" fillId="0" borderId="4" xfId="0" applyFont="1" applyBorder="1" applyAlignment="1">
      <alignment vertical="center"/>
    </xf>
    <xf numFmtId="44" fontId="7" fillId="2" borderId="3" xfId="2" applyFont="1" applyFill="1" applyBorder="1"/>
    <xf numFmtId="0" fontId="7" fillId="2" borderId="7" xfId="0" applyFont="1" applyFill="1" applyBorder="1" applyAlignment="1">
      <alignment horizontal="center" vertical="center"/>
    </xf>
    <xf numFmtId="44" fontId="7" fillId="0" borderId="7" xfId="2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7" fillId="2" borderId="14" xfId="0" applyFont="1" applyFill="1" applyBorder="1" applyAlignment="1">
      <alignment horizontal="center" vertical="center"/>
    </xf>
    <xf numFmtId="44" fontId="7" fillId="2" borderId="14" xfId="2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1" fontId="8" fillId="2" borderId="7" xfId="2" applyNumberFormat="1" applyFont="1" applyFill="1" applyBorder="1"/>
    <xf numFmtId="1" fontId="8" fillId="2" borderId="14" xfId="2" applyNumberFormat="1" applyFont="1" applyFill="1" applyBorder="1"/>
    <xf numFmtId="44" fontId="7" fillId="2" borderId="7" xfId="2" applyFont="1" applyFill="1" applyBorder="1"/>
    <xf numFmtId="44" fontId="7" fillId="2" borderId="14" xfId="2" applyFont="1" applyFill="1" applyBorder="1"/>
    <xf numFmtId="44" fontId="8" fillId="0" borderId="7" xfId="2" applyFont="1" applyFill="1" applyBorder="1" applyAlignment="1">
      <alignment horizontal="center" vertical="center"/>
    </xf>
    <xf numFmtId="44" fontId="8" fillId="0" borderId="2" xfId="2" applyFont="1" applyFill="1" applyBorder="1" applyAlignment="1">
      <alignment horizontal="center" vertical="center"/>
    </xf>
    <xf numFmtId="44" fontId="8" fillId="0" borderId="14" xfId="2" applyFont="1" applyFill="1" applyBorder="1" applyAlignment="1">
      <alignment horizontal="center" vertical="center"/>
    </xf>
    <xf numFmtId="44" fontId="7" fillId="0" borderId="9" xfId="2" applyFont="1" applyFill="1" applyBorder="1" applyAlignment="1">
      <alignment horizontal="center" vertical="center"/>
    </xf>
    <xf numFmtId="44" fontId="7" fillId="0" borderId="11" xfId="2" applyFont="1" applyFill="1" applyBorder="1" applyAlignment="1">
      <alignment horizontal="center" vertical="center"/>
    </xf>
    <xf numFmtId="44" fontId="7" fillId="0" borderId="15" xfId="2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44" fontId="8" fillId="0" borderId="8" xfId="2" applyFont="1" applyFill="1" applyBorder="1" applyAlignment="1">
      <alignment horizontal="center" vertical="center"/>
    </xf>
    <xf numFmtId="44" fontId="8" fillId="0" borderId="5" xfId="2" applyFont="1" applyFill="1" applyBorder="1" applyAlignment="1">
      <alignment horizontal="center" vertical="center"/>
    </xf>
    <xf numFmtId="44" fontId="8" fillId="0" borderId="13" xfId="2" applyFont="1" applyFill="1" applyBorder="1" applyAlignment="1">
      <alignment horizontal="center" vertical="center"/>
    </xf>
    <xf numFmtId="44" fontId="7" fillId="0" borderId="16" xfId="2" applyFont="1" applyFill="1" applyBorder="1" applyAlignment="1">
      <alignment horizontal="center" vertical="center"/>
    </xf>
    <xf numFmtId="44" fontId="7" fillId="0" borderId="17" xfId="2" applyFont="1" applyFill="1" applyBorder="1" applyAlignment="1">
      <alignment horizontal="center" vertical="center"/>
    </xf>
    <xf numFmtId="44" fontId="7" fillId="0" borderId="18" xfId="2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44" fontId="7" fillId="2" borderId="3" xfId="2" applyFont="1" applyFill="1" applyBorder="1" applyAlignment="1">
      <alignment vertical="center"/>
    </xf>
    <xf numFmtId="0" fontId="8" fillId="2" borderId="3" xfId="2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/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67" fontId="1" fillId="2" borderId="7" xfId="0" applyNumberFormat="1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right" vertical="center" wrapText="1"/>
    </xf>
    <xf numFmtId="44" fontId="8" fillId="0" borderId="22" xfId="2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67" fontId="1" fillId="2" borderId="14" xfId="0" applyNumberFormat="1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right" vertical="center" wrapText="1"/>
    </xf>
    <xf numFmtId="44" fontId="8" fillId="0" borderId="24" xfId="2" applyFont="1" applyFill="1" applyBorder="1" applyAlignment="1">
      <alignment horizontal="center" vertical="center"/>
    </xf>
    <xf numFmtId="49" fontId="8" fillId="0" borderId="4" xfId="2" applyNumberFormat="1" applyFont="1" applyFill="1" applyBorder="1" applyAlignment="1">
      <alignment horizontal="right" vertical="center"/>
    </xf>
    <xf numFmtId="49" fontId="8" fillId="0" borderId="3" xfId="2" applyNumberFormat="1" applyFont="1" applyFill="1" applyBorder="1" applyAlignment="1">
      <alignment horizontal="right" vertical="center"/>
    </xf>
    <xf numFmtId="49" fontId="8" fillId="0" borderId="7" xfId="2" applyNumberFormat="1" applyFont="1" applyFill="1" applyBorder="1" applyAlignment="1">
      <alignment horizontal="right" vertical="center"/>
    </xf>
    <xf numFmtId="49" fontId="8" fillId="0" borderId="14" xfId="2" applyNumberFormat="1" applyFont="1" applyFill="1" applyBorder="1" applyAlignment="1">
      <alignment horizontal="right" vertical="center"/>
    </xf>
    <xf numFmtId="44" fontId="7" fillId="2" borderId="4" xfId="2" applyFont="1" applyFill="1" applyBorder="1"/>
    <xf numFmtId="44" fontId="7" fillId="2" borderId="7" xfId="2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49" fontId="8" fillId="0" borderId="5" xfId="2" applyNumberFormat="1" applyFont="1" applyFill="1" applyBorder="1" applyAlignment="1">
      <alignment horizontal="right" vertical="center"/>
    </xf>
    <xf numFmtId="44" fontId="8" fillId="0" borderId="5" xfId="2" applyFont="1" applyFill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44" fontId="7" fillId="0" borderId="5" xfId="2" applyFont="1" applyBorder="1" applyAlignment="1">
      <alignment vertical="center"/>
    </xf>
    <xf numFmtId="49" fontId="8" fillId="2" borderId="7" xfId="2" applyNumberFormat="1" applyFont="1" applyFill="1" applyBorder="1" applyAlignment="1">
      <alignment horizontal="right" vertical="center"/>
    </xf>
    <xf numFmtId="49" fontId="8" fillId="2" borderId="3" xfId="2" applyNumberFormat="1" applyFont="1" applyFill="1" applyBorder="1" applyAlignment="1">
      <alignment horizontal="right" vertical="center"/>
    </xf>
    <xf numFmtId="44" fontId="7" fillId="0" borderId="9" xfId="2" applyFont="1" applyFill="1" applyBorder="1" applyAlignment="1">
      <alignment vertical="center"/>
    </xf>
    <xf numFmtId="44" fontId="7" fillId="0" borderId="25" xfId="2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49" fontId="8" fillId="2" borderId="4" xfId="2" applyNumberFormat="1" applyFont="1" applyFill="1" applyBorder="1" applyAlignment="1">
      <alignment horizontal="right" vertical="center"/>
    </xf>
    <xf numFmtId="49" fontId="8" fillId="2" borderId="2" xfId="2" applyNumberFormat="1" applyFont="1" applyFill="1" applyBorder="1" applyAlignment="1">
      <alignment horizontal="right" vertical="center"/>
    </xf>
    <xf numFmtId="0" fontId="7" fillId="0" borderId="19" xfId="0" applyFont="1" applyBorder="1" applyAlignment="1">
      <alignment horizontal="center" vertical="center"/>
    </xf>
    <xf numFmtId="49" fontId="8" fillId="0" borderId="21" xfId="2" applyNumberFormat="1" applyFont="1" applyFill="1" applyBorder="1" applyAlignment="1">
      <alignment horizontal="right" vertical="center"/>
    </xf>
    <xf numFmtId="0" fontId="7" fillId="0" borderId="20" xfId="0" applyFont="1" applyBorder="1" applyAlignment="1">
      <alignment horizontal="center" vertical="center"/>
    </xf>
    <xf numFmtId="49" fontId="8" fillId="0" borderId="23" xfId="2" applyNumberFormat="1" applyFont="1" applyFill="1" applyBorder="1" applyAlignment="1">
      <alignment horizontal="right" vertical="center"/>
    </xf>
    <xf numFmtId="164" fontId="5" fillId="0" borderId="7" xfId="1" applyNumberFormat="1" applyFont="1" applyFill="1" applyBorder="1" applyAlignment="1">
      <alignment horizontal="right" vertical="center" wrapText="1"/>
    </xf>
    <xf numFmtId="164" fontId="5" fillId="0" borderId="14" xfId="1" applyNumberFormat="1" applyFont="1" applyFill="1" applyBorder="1" applyAlignment="1">
      <alignment horizontal="right" vertical="center" wrapText="1"/>
    </xf>
    <xf numFmtId="44" fontId="7" fillId="0" borderId="15" xfId="2" applyFont="1" applyFill="1" applyBorder="1" applyAlignment="1">
      <alignment vertical="center"/>
    </xf>
  </cellXfs>
  <cellStyles count="4">
    <cellStyle name="Normale" xfId="0" builtinId="0"/>
    <cellStyle name="Normale 2" xfId="1" xr:uid="{00000000-0005-0000-0000-00002F000000}"/>
    <cellStyle name="Valuta" xfId="2" builtinId="4"/>
    <cellStyle name="Valuta 2" xfId="3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CBEC2-F2B8-4B65-8DBA-757F460E4215}">
  <dimension ref="A1:J151"/>
  <sheetViews>
    <sheetView tabSelected="1" topLeftCell="J127" zoomScale="120" zoomScaleNormal="120" workbookViewId="0">
      <selection activeCell="L148" sqref="L148"/>
    </sheetView>
  </sheetViews>
  <sheetFormatPr defaultRowHeight="15" x14ac:dyDescent="0.25"/>
  <cols>
    <col min="3" max="3" width="16.5703125" customWidth="1"/>
    <col min="4" max="4" width="13.28515625" customWidth="1"/>
    <col min="5" max="5" width="22.7109375" customWidth="1"/>
    <col min="6" max="6" width="23.85546875" customWidth="1"/>
    <col min="7" max="7" width="31.5703125" customWidth="1"/>
    <col min="8" max="8" width="19.7109375" customWidth="1"/>
    <col min="9" max="9" width="24.42578125" customWidth="1"/>
    <col min="10" max="10" width="24.140625" customWidth="1"/>
  </cols>
  <sheetData>
    <row r="1" spans="1:10" ht="26.25" x14ac:dyDescent="0.4">
      <c r="A1" s="70" t="s">
        <v>22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49.5" customHeight="1" thickBot="1" x14ac:dyDescent="0.3">
      <c r="A2" s="23" t="s">
        <v>1</v>
      </c>
      <c r="B2" s="23" t="s">
        <v>23</v>
      </c>
      <c r="C2" s="24" t="s">
        <v>2</v>
      </c>
      <c r="D2" s="23" t="s">
        <v>36</v>
      </c>
      <c r="E2" s="23" t="s">
        <v>3</v>
      </c>
      <c r="F2" s="23" t="s">
        <v>4</v>
      </c>
      <c r="G2" s="23" t="s">
        <v>21</v>
      </c>
      <c r="H2" s="25" t="s">
        <v>7</v>
      </c>
      <c r="I2" s="23" t="s">
        <v>5</v>
      </c>
      <c r="J2" s="23" t="s">
        <v>6</v>
      </c>
    </row>
    <row r="3" spans="1:10" x14ac:dyDescent="0.25">
      <c r="A3" s="71">
        <v>1</v>
      </c>
      <c r="B3" s="27" t="s">
        <v>24</v>
      </c>
      <c r="C3" s="38">
        <v>500</v>
      </c>
      <c r="D3" s="28">
        <v>100</v>
      </c>
      <c r="E3" s="64">
        <v>207550</v>
      </c>
      <c r="F3" s="64">
        <f>E3*4</f>
        <v>830200</v>
      </c>
      <c r="G3" s="64">
        <v>207550</v>
      </c>
      <c r="H3" s="64">
        <f>(F3/48)*9</f>
        <v>155662.5</v>
      </c>
      <c r="I3" s="64">
        <f>F3*0.2</f>
        <v>166040</v>
      </c>
      <c r="J3" s="67">
        <f>SUM(F3:I3)</f>
        <v>1359452.5</v>
      </c>
    </row>
    <row r="4" spans="1:10" x14ac:dyDescent="0.25">
      <c r="A4" s="72"/>
      <c r="B4" s="1" t="s">
        <v>25</v>
      </c>
      <c r="C4" s="39">
        <v>220</v>
      </c>
      <c r="D4" s="2">
        <v>100</v>
      </c>
      <c r="E4" s="65"/>
      <c r="F4" s="65"/>
      <c r="G4" s="65"/>
      <c r="H4" s="65"/>
      <c r="I4" s="65"/>
      <c r="J4" s="68"/>
    </row>
    <row r="5" spans="1:10" x14ac:dyDescent="0.25">
      <c r="A5" s="72"/>
      <c r="B5" s="1" t="s">
        <v>26</v>
      </c>
      <c r="C5" s="39">
        <v>200</v>
      </c>
      <c r="D5" s="2">
        <v>20</v>
      </c>
      <c r="E5" s="65"/>
      <c r="F5" s="65"/>
      <c r="G5" s="65"/>
      <c r="H5" s="65"/>
      <c r="I5" s="65"/>
      <c r="J5" s="68"/>
    </row>
    <row r="6" spans="1:10" x14ac:dyDescent="0.25">
      <c r="A6" s="72"/>
      <c r="B6" s="1" t="s">
        <v>27</v>
      </c>
      <c r="C6" s="39">
        <v>200</v>
      </c>
      <c r="D6" s="2">
        <v>40</v>
      </c>
      <c r="E6" s="65"/>
      <c r="F6" s="65"/>
      <c r="G6" s="65"/>
      <c r="H6" s="65"/>
      <c r="I6" s="65"/>
      <c r="J6" s="68"/>
    </row>
    <row r="7" spans="1:10" x14ac:dyDescent="0.25">
      <c r="A7" s="72"/>
      <c r="B7" s="1" t="s">
        <v>28</v>
      </c>
      <c r="C7" s="39">
        <v>510</v>
      </c>
      <c r="D7" s="2">
        <v>20</v>
      </c>
      <c r="E7" s="65"/>
      <c r="F7" s="65"/>
      <c r="G7" s="65"/>
      <c r="H7" s="65"/>
      <c r="I7" s="65"/>
      <c r="J7" s="68"/>
    </row>
    <row r="8" spans="1:10" x14ac:dyDescent="0.25">
      <c r="A8" s="72"/>
      <c r="B8" s="1" t="s">
        <v>29</v>
      </c>
      <c r="C8" s="39">
        <v>250</v>
      </c>
      <c r="D8" s="2">
        <v>50</v>
      </c>
      <c r="E8" s="65"/>
      <c r="F8" s="65"/>
      <c r="G8" s="65"/>
      <c r="H8" s="65"/>
      <c r="I8" s="65"/>
      <c r="J8" s="68"/>
    </row>
    <row r="9" spans="1:10" x14ac:dyDescent="0.25">
      <c r="A9" s="72"/>
      <c r="B9" s="1" t="s">
        <v>30</v>
      </c>
      <c r="C9" s="39">
        <v>200</v>
      </c>
      <c r="D9" s="2">
        <v>150</v>
      </c>
      <c r="E9" s="65"/>
      <c r="F9" s="65"/>
      <c r="G9" s="65"/>
      <c r="H9" s="65"/>
      <c r="I9" s="65"/>
      <c r="J9" s="68"/>
    </row>
    <row r="10" spans="1:10" x14ac:dyDescent="0.25">
      <c r="A10" s="72"/>
      <c r="B10" s="1" t="s">
        <v>31</v>
      </c>
      <c r="C10" s="39">
        <v>250</v>
      </c>
      <c r="D10" s="2">
        <v>100</v>
      </c>
      <c r="E10" s="65"/>
      <c r="F10" s="65"/>
      <c r="G10" s="65"/>
      <c r="H10" s="65"/>
      <c r="I10" s="65"/>
      <c r="J10" s="68"/>
    </row>
    <row r="11" spans="1:10" x14ac:dyDescent="0.25">
      <c r="A11" s="72"/>
      <c r="B11" s="1" t="s">
        <v>32</v>
      </c>
      <c r="C11" s="39">
        <v>70</v>
      </c>
      <c r="D11" s="2">
        <v>5</v>
      </c>
      <c r="E11" s="65"/>
      <c r="F11" s="65"/>
      <c r="G11" s="65"/>
      <c r="H11" s="65"/>
      <c r="I11" s="65"/>
      <c r="J11" s="68"/>
    </row>
    <row r="12" spans="1:10" x14ac:dyDescent="0.25">
      <c r="A12" s="72"/>
      <c r="B12" s="1" t="s">
        <v>33</v>
      </c>
      <c r="C12" s="39">
        <v>250</v>
      </c>
      <c r="D12" s="2">
        <v>50</v>
      </c>
      <c r="E12" s="65"/>
      <c r="F12" s="65"/>
      <c r="G12" s="65"/>
      <c r="H12" s="65"/>
      <c r="I12" s="65"/>
      <c r="J12" s="68"/>
    </row>
    <row r="13" spans="1:10" x14ac:dyDescent="0.25">
      <c r="A13" s="72"/>
      <c r="B13" s="22" t="s">
        <v>34</v>
      </c>
      <c r="C13" s="39">
        <v>300</v>
      </c>
      <c r="D13" s="2">
        <v>100</v>
      </c>
      <c r="E13" s="65"/>
      <c r="F13" s="65"/>
      <c r="G13" s="65"/>
      <c r="H13" s="65"/>
      <c r="I13" s="65"/>
      <c r="J13" s="68"/>
    </row>
    <row r="14" spans="1:10" ht="15.75" thickBot="1" x14ac:dyDescent="0.3">
      <c r="A14" s="72"/>
      <c r="B14" s="22" t="s">
        <v>35</v>
      </c>
      <c r="C14" s="40">
        <v>100</v>
      </c>
      <c r="D14" s="36">
        <v>30</v>
      </c>
      <c r="E14" s="65"/>
      <c r="F14" s="65"/>
      <c r="G14" s="65"/>
      <c r="H14" s="65"/>
      <c r="I14" s="65"/>
      <c r="J14" s="68"/>
    </row>
    <row r="15" spans="1:10" x14ac:dyDescent="0.25">
      <c r="A15" s="71">
        <v>2</v>
      </c>
      <c r="B15" s="27" t="s">
        <v>39</v>
      </c>
      <c r="C15" s="38">
        <v>500</v>
      </c>
      <c r="D15" s="28">
        <v>50</v>
      </c>
      <c r="E15" s="55">
        <v>128060</v>
      </c>
      <c r="F15" s="55">
        <f>E15*4</f>
        <v>512240</v>
      </c>
      <c r="G15" s="55">
        <v>128060</v>
      </c>
      <c r="H15" s="55">
        <f>(F15/48)*9</f>
        <v>96045</v>
      </c>
      <c r="I15" s="55">
        <f>F15*0.2</f>
        <v>102448</v>
      </c>
      <c r="J15" s="58">
        <f>SUM(F15:I25)</f>
        <v>838793</v>
      </c>
    </row>
    <row r="16" spans="1:10" x14ac:dyDescent="0.25">
      <c r="A16" s="72"/>
      <c r="B16" s="1" t="s">
        <v>40</v>
      </c>
      <c r="C16" s="39">
        <v>225</v>
      </c>
      <c r="D16" s="2">
        <v>40</v>
      </c>
      <c r="E16" s="56"/>
      <c r="F16" s="56"/>
      <c r="G16" s="56"/>
      <c r="H16" s="56"/>
      <c r="I16" s="56"/>
      <c r="J16" s="59"/>
    </row>
    <row r="17" spans="1:10" x14ac:dyDescent="0.25">
      <c r="A17" s="72"/>
      <c r="B17" s="1" t="s">
        <v>41</v>
      </c>
      <c r="C17" s="39">
        <v>210</v>
      </c>
      <c r="D17" s="2">
        <v>10</v>
      </c>
      <c r="E17" s="56"/>
      <c r="F17" s="56"/>
      <c r="G17" s="56"/>
      <c r="H17" s="56"/>
      <c r="I17" s="56"/>
      <c r="J17" s="59"/>
    </row>
    <row r="18" spans="1:10" x14ac:dyDescent="0.25">
      <c r="A18" s="72"/>
      <c r="B18" s="1" t="s">
        <v>42</v>
      </c>
      <c r="C18" s="39">
        <v>1350</v>
      </c>
      <c r="D18" s="2">
        <v>50</v>
      </c>
      <c r="E18" s="56"/>
      <c r="F18" s="56"/>
      <c r="G18" s="56"/>
      <c r="H18" s="56"/>
      <c r="I18" s="56"/>
      <c r="J18" s="59"/>
    </row>
    <row r="19" spans="1:10" x14ac:dyDescent="0.25">
      <c r="A19" s="72"/>
      <c r="B19" s="1" t="s">
        <v>43</v>
      </c>
      <c r="C19" s="39">
        <v>250</v>
      </c>
      <c r="D19" s="2">
        <v>10</v>
      </c>
      <c r="E19" s="56"/>
      <c r="F19" s="56"/>
      <c r="G19" s="56"/>
      <c r="H19" s="56"/>
      <c r="I19" s="56"/>
      <c r="J19" s="59"/>
    </row>
    <row r="20" spans="1:10" x14ac:dyDescent="0.25">
      <c r="A20" s="72"/>
      <c r="B20" s="1" t="s">
        <v>44</v>
      </c>
      <c r="C20" s="39">
        <v>180</v>
      </c>
      <c r="D20" s="2">
        <v>10</v>
      </c>
      <c r="E20" s="56"/>
      <c r="F20" s="56"/>
      <c r="G20" s="56"/>
      <c r="H20" s="56"/>
      <c r="I20" s="56"/>
      <c r="J20" s="59"/>
    </row>
    <row r="21" spans="1:10" x14ac:dyDescent="0.25">
      <c r="A21" s="72"/>
      <c r="B21" s="1" t="s">
        <v>45</v>
      </c>
      <c r="C21" s="39">
        <v>250</v>
      </c>
      <c r="D21" s="2">
        <v>10</v>
      </c>
      <c r="E21" s="56"/>
      <c r="F21" s="56"/>
      <c r="G21" s="56"/>
      <c r="H21" s="56"/>
      <c r="I21" s="56"/>
      <c r="J21" s="59"/>
    </row>
    <row r="22" spans="1:10" x14ac:dyDescent="0.25">
      <c r="A22" s="72"/>
      <c r="B22" s="1" t="s">
        <v>46</v>
      </c>
      <c r="C22" s="39">
        <v>80</v>
      </c>
      <c r="D22" s="2">
        <v>2</v>
      </c>
      <c r="E22" s="56"/>
      <c r="F22" s="56"/>
      <c r="G22" s="56"/>
      <c r="H22" s="56"/>
      <c r="I22" s="56"/>
      <c r="J22" s="59"/>
    </row>
    <row r="23" spans="1:10" x14ac:dyDescent="0.25">
      <c r="A23" s="72"/>
      <c r="B23" s="1" t="s">
        <v>47</v>
      </c>
      <c r="C23" s="39">
        <v>250</v>
      </c>
      <c r="D23" s="2">
        <v>10</v>
      </c>
      <c r="E23" s="56"/>
      <c r="F23" s="56"/>
      <c r="G23" s="56"/>
      <c r="H23" s="56"/>
      <c r="I23" s="56"/>
      <c r="J23" s="59"/>
    </row>
    <row r="24" spans="1:10" x14ac:dyDescent="0.25">
      <c r="A24" s="72"/>
      <c r="B24" s="1" t="s">
        <v>48</v>
      </c>
      <c r="C24" s="39">
        <v>300</v>
      </c>
      <c r="D24" s="2">
        <v>40</v>
      </c>
      <c r="E24" s="56"/>
      <c r="F24" s="56"/>
      <c r="G24" s="56"/>
      <c r="H24" s="56"/>
      <c r="I24" s="56"/>
      <c r="J24" s="59"/>
    </row>
    <row r="25" spans="1:10" ht="15.75" thickBot="1" x14ac:dyDescent="0.3">
      <c r="A25" s="73"/>
      <c r="B25" s="37" t="s">
        <v>49</v>
      </c>
      <c r="C25" s="41">
        <v>100</v>
      </c>
      <c r="D25" s="31">
        <v>30</v>
      </c>
      <c r="E25" s="57"/>
      <c r="F25" s="57"/>
      <c r="G25" s="57"/>
      <c r="H25" s="57"/>
      <c r="I25" s="57"/>
      <c r="J25" s="60"/>
    </row>
    <row r="26" spans="1:10" x14ac:dyDescent="0.25">
      <c r="A26" s="19">
        <v>3</v>
      </c>
      <c r="B26" s="19"/>
      <c r="C26" s="34">
        <v>300</v>
      </c>
      <c r="D26" s="35">
        <v>100</v>
      </c>
      <c r="E26" s="26">
        <f>C26*D26</f>
        <v>30000</v>
      </c>
      <c r="F26" s="26">
        <f>E26*4</f>
        <v>120000</v>
      </c>
      <c r="G26" s="26">
        <v>30000</v>
      </c>
      <c r="H26" s="26">
        <f xml:space="preserve"> (F26/48)*9</f>
        <v>22500</v>
      </c>
      <c r="I26" s="26">
        <f t="shared" ref="I26:I96" si="0">F26*0.2</f>
        <v>24000</v>
      </c>
      <c r="J26" s="26">
        <f>SUM(F26:I26)</f>
        <v>196500</v>
      </c>
    </row>
    <row r="27" spans="1:10" x14ac:dyDescent="0.25">
      <c r="A27" s="4">
        <v>4</v>
      </c>
      <c r="B27" s="4"/>
      <c r="C27" s="9">
        <v>265</v>
      </c>
      <c r="D27" s="6">
        <v>100</v>
      </c>
      <c r="E27" s="3">
        <f t="shared" ref="E27:E96" si="1">C27*D27</f>
        <v>26500</v>
      </c>
      <c r="F27" s="3">
        <f t="shared" ref="F27:F96" si="2">E27*4</f>
        <v>106000</v>
      </c>
      <c r="G27" s="3">
        <v>26500</v>
      </c>
      <c r="H27" s="3">
        <f xml:space="preserve"> (F27/48)*9</f>
        <v>19875</v>
      </c>
      <c r="I27" s="3">
        <f t="shared" si="0"/>
        <v>21200</v>
      </c>
      <c r="J27" s="3">
        <f t="shared" ref="J27:J96" si="3">SUM(F27:I27)</f>
        <v>173575</v>
      </c>
    </row>
    <row r="28" spans="1:10" x14ac:dyDescent="0.25">
      <c r="A28" s="4">
        <v>5</v>
      </c>
      <c r="B28" s="4"/>
      <c r="C28" s="9">
        <v>295</v>
      </c>
      <c r="D28" s="6">
        <v>80</v>
      </c>
      <c r="E28" s="3">
        <f t="shared" si="1"/>
        <v>23600</v>
      </c>
      <c r="F28" s="3">
        <f t="shared" si="2"/>
        <v>94400</v>
      </c>
      <c r="G28" s="3">
        <v>23600</v>
      </c>
      <c r="H28" s="3">
        <f t="shared" ref="H28:H98" si="4" xml:space="preserve"> (F28/48)*9</f>
        <v>17700</v>
      </c>
      <c r="I28" s="3">
        <f t="shared" si="0"/>
        <v>18880</v>
      </c>
      <c r="J28" s="3">
        <f t="shared" si="3"/>
        <v>154580</v>
      </c>
    </row>
    <row r="29" spans="1:10" x14ac:dyDescent="0.25">
      <c r="A29" s="4">
        <v>6</v>
      </c>
      <c r="B29" s="4"/>
      <c r="C29" s="7">
        <v>280</v>
      </c>
      <c r="D29" s="5">
        <v>50</v>
      </c>
      <c r="E29" s="3">
        <f t="shared" si="1"/>
        <v>14000</v>
      </c>
      <c r="F29" s="3">
        <f t="shared" si="2"/>
        <v>56000</v>
      </c>
      <c r="G29" s="3">
        <v>14000</v>
      </c>
      <c r="H29" s="3">
        <f t="shared" si="4"/>
        <v>10500</v>
      </c>
      <c r="I29" s="3">
        <f t="shared" si="0"/>
        <v>11200</v>
      </c>
      <c r="J29" s="3">
        <f t="shared" si="3"/>
        <v>91700</v>
      </c>
    </row>
    <row r="30" spans="1:10" x14ac:dyDescent="0.25">
      <c r="A30" s="4">
        <v>7</v>
      </c>
      <c r="B30" s="4"/>
      <c r="C30" s="9">
        <v>220</v>
      </c>
      <c r="D30" s="6">
        <v>100</v>
      </c>
      <c r="E30" s="3">
        <f t="shared" si="1"/>
        <v>22000</v>
      </c>
      <c r="F30" s="3">
        <f t="shared" si="2"/>
        <v>88000</v>
      </c>
      <c r="G30" s="3">
        <v>22000</v>
      </c>
      <c r="H30" s="3">
        <f t="shared" si="4"/>
        <v>16500</v>
      </c>
      <c r="I30" s="3">
        <f t="shared" si="0"/>
        <v>17600</v>
      </c>
      <c r="J30" s="3">
        <f t="shared" si="3"/>
        <v>144100</v>
      </c>
    </row>
    <row r="31" spans="1:10" x14ac:dyDescent="0.25">
      <c r="A31" s="4">
        <v>8</v>
      </c>
      <c r="B31" s="4"/>
      <c r="C31" s="7">
        <v>190</v>
      </c>
      <c r="D31" s="5">
        <v>60</v>
      </c>
      <c r="E31" s="3">
        <f t="shared" si="1"/>
        <v>11400</v>
      </c>
      <c r="F31" s="3">
        <f t="shared" si="2"/>
        <v>45600</v>
      </c>
      <c r="G31" s="3">
        <v>11400</v>
      </c>
      <c r="H31" s="3">
        <f t="shared" si="4"/>
        <v>8550</v>
      </c>
      <c r="I31" s="3">
        <f t="shared" si="0"/>
        <v>9120</v>
      </c>
      <c r="J31" s="3">
        <f t="shared" si="3"/>
        <v>74670</v>
      </c>
    </row>
    <row r="32" spans="1:10" x14ac:dyDescent="0.25">
      <c r="A32" s="4">
        <v>9</v>
      </c>
      <c r="B32" s="4"/>
      <c r="C32" s="7">
        <v>180</v>
      </c>
      <c r="D32" s="5">
        <v>100</v>
      </c>
      <c r="E32" s="3">
        <f t="shared" si="1"/>
        <v>18000</v>
      </c>
      <c r="F32" s="3">
        <f t="shared" si="2"/>
        <v>72000</v>
      </c>
      <c r="G32" s="3">
        <v>18000</v>
      </c>
      <c r="H32" s="3">
        <f t="shared" si="4"/>
        <v>13500</v>
      </c>
      <c r="I32" s="3">
        <f t="shared" si="0"/>
        <v>14400</v>
      </c>
      <c r="J32" s="3">
        <f t="shared" si="3"/>
        <v>117900</v>
      </c>
    </row>
    <row r="33" spans="1:10" x14ac:dyDescent="0.25">
      <c r="A33" s="4">
        <v>10</v>
      </c>
      <c r="B33" s="4"/>
      <c r="C33" s="9">
        <v>120</v>
      </c>
      <c r="D33" s="6">
        <v>50</v>
      </c>
      <c r="E33" s="3">
        <f t="shared" si="1"/>
        <v>6000</v>
      </c>
      <c r="F33" s="3">
        <f t="shared" si="2"/>
        <v>24000</v>
      </c>
      <c r="G33" s="3">
        <v>6000</v>
      </c>
      <c r="H33" s="3">
        <f t="shared" si="4"/>
        <v>4500</v>
      </c>
      <c r="I33" s="3">
        <f t="shared" si="0"/>
        <v>4800</v>
      </c>
      <c r="J33" s="3">
        <f t="shared" si="3"/>
        <v>39300</v>
      </c>
    </row>
    <row r="34" spans="1:10" x14ac:dyDescent="0.25">
      <c r="A34" s="4">
        <v>11</v>
      </c>
      <c r="B34" s="4"/>
      <c r="C34" s="7">
        <v>450</v>
      </c>
      <c r="D34" s="5">
        <v>25</v>
      </c>
      <c r="E34" s="3">
        <f t="shared" si="1"/>
        <v>11250</v>
      </c>
      <c r="F34" s="3">
        <f t="shared" si="2"/>
        <v>45000</v>
      </c>
      <c r="G34" s="3">
        <v>11250</v>
      </c>
      <c r="H34" s="3">
        <f t="shared" si="4"/>
        <v>8437.5</v>
      </c>
      <c r="I34" s="3">
        <f t="shared" si="0"/>
        <v>9000</v>
      </c>
      <c r="J34" s="3">
        <f t="shared" si="3"/>
        <v>73687.5</v>
      </c>
    </row>
    <row r="35" spans="1:10" x14ac:dyDescent="0.25">
      <c r="A35" s="4">
        <v>12</v>
      </c>
      <c r="B35" s="4"/>
      <c r="C35" s="9">
        <v>150</v>
      </c>
      <c r="D35" s="6">
        <v>70</v>
      </c>
      <c r="E35" s="3">
        <f t="shared" si="1"/>
        <v>10500</v>
      </c>
      <c r="F35" s="3">
        <f t="shared" si="2"/>
        <v>42000</v>
      </c>
      <c r="G35" s="3">
        <v>10500</v>
      </c>
      <c r="H35" s="3">
        <f t="shared" si="4"/>
        <v>7875</v>
      </c>
      <c r="I35" s="3">
        <f t="shared" si="0"/>
        <v>8400</v>
      </c>
      <c r="J35" s="3">
        <f t="shared" si="3"/>
        <v>68775</v>
      </c>
    </row>
    <row r="36" spans="1:10" x14ac:dyDescent="0.25">
      <c r="A36" s="4">
        <v>13</v>
      </c>
      <c r="B36" s="4"/>
      <c r="C36" s="9">
        <v>140</v>
      </c>
      <c r="D36" s="6">
        <v>30</v>
      </c>
      <c r="E36" s="3">
        <f t="shared" si="1"/>
        <v>4200</v>
      </c>
      <c r="F36" s="3">
        <f t="shared" si="2"/>
        <v>16800</v>
      </c>
      <c r="G36" s="3">
        <v>4200</v>
      </c>
      <c r="H36" s="3">
        <f t="shared" si="4"/>
        <v>3150</v>
      </c>
      <c r="I36" s="3">
        <f t="shared" si="0"/>
        <v>3360</v>
      </c>
      <c r="J36" s="3">
        <f t="shared" si="3"/>
        <v>27510</v>
      </c>
    </row>
    <row r="37" spans="1:10" x14ac:dyDescent="0.25">
      <c r="A37" s="4">
        <v>14</v>
      </c>
      <c r="B37" s="4"/>
      <c r="C37" s="7">
        <v>210</v>
      </c>
      <c r="D37" s="5">
        <v>10</v>
      </c>
      <c r="E37" s="3">
        <f t="shared" si="1"/>
        <v>2100</v>
      </c>
      <c r="F37" s="3">
        <f t="shared" si="2"/>
        <v>8400</v>
      </c>
      <c r="G37" s="3">
        <v>2100</v>
      </c>
      <c r="H37" s="3">
        <f t="shared" si="4"/>
        <v>1575</v>
      </c>
      <c r="I37" s="3">
        <f t="shared" si="0"/>
        <v>1680</v>
      </c>
      <c r="J37" s="3">
        <f t="shared" si="3"/>
        <v>13755</v>
      </c>
    </row>
    <row r="38" spans="1:10" ht="15.75" thickBot="1" x14ac:dyDescent="0.3">
      <c r="A38" s="18">
        <v>15</v>
      </c>
      <c r="B38" s="18"/>
      <c r="C38" s="42">
        <v>130</v>
      </c>
      <c r="D38" s="43">
        <v>30</v>
      </c>
      <c r="E38" s="13">
        <f t="shared" si="1"/>
        <v>3900</v>
      </c>
      <c r="F38" s="13">
        <f t="shared" si="2"/>
        <v>15600</v>
      </c>
      <c r="G38" s="13">
        <v>3900</v>
      </c>
      <c r="H38" s="13">
        <f t="shared" si="4"/>
        <v>2925</v>
      </c>
      <c r="I38" s="13">
        <f t="shared" si="0"/>
        <v>3120</v>
      </c>
      <c r="J38" s="13">
        <f t="shared" si="3"/>
        <v>25545</v>
      </c>
    </row>
    <row r="39" spans="1:10" x14ac:dyDescent="0.25">
      <c r="A39" s="61">
        <v>16</v>
      </c>
      <c r="B39" s="45" t="s">
        <v>37</v>
      </c>
      <c r="C39" s="46">
        <v>425</v>
      </c>
      <c r="D39" s="47">
        <v>10</v>
      </c>
      <c r="E39" s="29">
        <f t="shared" si="1"/>
        <v>4250</v>
      </c>
      <c r="F39" s="29">
        <f t="shared" si="2"/>
        <v>17000</v>
      </c>
      <c r="G39" s="29">
        <v>4250</v>
      </c>
      <c r="H39" s="29">
        <f t="shared" si="4"/>
        <v>3187.5</v>
      </c>
      <c r="I39" s="29">
        <f t="shared" si="0"/>
        <v>3400</v>
      </c>
      <c r="J39" s="30">
        <f t="shared" si="3"/>
        <v>27837.5</v>
      </c>
    </row>
    <row r="40" spans="1:10" ht="15.75" thickBot="1" x14ac:dyDescent="0.3">
      <c r="A40" s="63"/>
      <c r="B40" s="48" t="s">
        <v>38</v>
      </c>
      <c r="C40" s="49">
        <v>725</v>
      </c>
      <c r="D40" s="50">
        <v>2</v>
      </c>
      <c r="E40" s="32">
        <f t="shared" si="1"/>
        <v>1450</v>
      </c>
      <c r="F40" s="32">
        <f t="shared" si="2"/>
        <v>5800</v>
      </c>
      <c r="G40" s="32">
        <v>1450</v>
      </c>
      <c r="H40" s="32">
        <f t="shared" si="4"/>
        <v>1087.5</v>
      </c>
      <c r="I40" s="32">
        <f t="shared" si="0"/>
        <v>1160</v>
      </c>
      <c r="J40" s="33">
        <f t="shared" si="3"/>
        <v>9497.5</v>
      </c>
    </row>
    <row r="41" spans="1:10" x14ac:dyDescent="0.25">
      <c r="A41" s="19">
        <v>17</v>
      </c>
      <c r="B41" s="19"/>
      <c r="C41" s="44">
        <v>375</v>
      </c>
      <c r="D41" s="35">
        <v>5</v>
      </c>
      <c r="E41" s="26">
        <f t="shared" si="1"/>
        <v>1875</v>
      </c>
      <c r="F41" s="26">
        <f t="shared" si="2"/>
        <v>7500</v>
      </c>
      <c r="G41" s="26">
        <v>1875</v>
      </c>
      <c r="H41" s="26">
        <f t="shared" si="4"/>
        <v>1406.25</v>
      </c>
      <c r="I41" s="26">
        <f t="shared" si="0"/>
        <v>1500</v>
      </c>
      <c r="J41" s="26">
        <f t="shared" si="3"/>
        <v>12281.25</v>
      </c>
    </row>
    <row r="42" spans="1:10" ht="15.75" thickBot="1" x14ac:dyDescent="0.3">
      <c r="A42" s="18">
        <v>18</v>
      </c>
      <c r="B42" s="18"/>
      <c r="C42" s="42">
        <v>117</v>
      </c>
      <c r="D42" s="43">
        <v>30</v>
      </c>
      <c r="E42" s="13">
        <f t="shared" si="1"/>
        <v>3510</v>
      </c>
      <c r="F42" s="13">
        <f t="shared" si="2"/>
        <v>14040</v>
      </c>
      <c r="G42" s="13">
        <v>3510</v>
      </c>
      <c r="H42" s="13">
        <f t="shared" si="4"/>
        <v>2632.5</v>
      </c>
      <c r="I42" s="13">
        <f t="shared" si="0"/>
        <v>2808</v>
      </c>
      <c r="J42" s="13">
        <f t="shared" si="3"/>
        <v>22990.5</v>
      </c>
    </row>
    <row r="43" spans="1:10" x14ac:dyDescent="0.25">
      <c r="A43" s="61">
        <v>19</v>
      </c>
      <c r="B43" s="45" t="s">
        <v>50</v>
      </c>
      <c r="C43" s="53">
        <v>2500</v>
      </c>
      <c r="D43" s="51">
        <v>10</v>
      </c>
      <c r="E43" s="64">
        <v>79900</v>
      </c>
      <c r="F43" s="64">
        <f t="shared" si="2"/>
        <v>319600</v>
      </c>
      <c r="G43" s="64">
        <v>79900</v>
      </c>
      <c r="H43" s="64">
        <f t="shared" si="4"/>
        <v>59925</v>
      </c>
      <c r="I43" s="64">
        <f t="shared" si="0"/>
        <v>63920</v>
      </c>
      <c r="J43" s="67">
        <f t="shared" si="3"/>
        <v>523345</v>
      </c>
    </row>
    <row r="44" spans="1:10" x14ac:dyDescent="0.25">
      <c r="A44" s="62"/>
      <c r="B44" s="8" t="s">
        <v>51</v>
      </c>
      <c r="C44" s="7">
        <v>790</v>
      </c>
      <c r="D44" s="5">
        <v>10</v>
      </c>
      <c r="E44" s="65"/>
      <c r="F44" s="65"/>
      <c r="G44" s="65"/>
      <c r="H44" s="65"/>
      <c r="I44" s="65"/>
      <c r="J44" s="68"/>
    </row>
    <row r="45" spans="1:10" x14ac:dyDescent="0.25">
      <c r="A45" s="62"/>
      <c r="B45" s="8" t="s">
        <v>52</v>
      </c>
      <c r="C45" s="7">
        <v>600</v>
      </c>
      <c r="D45" s="5">
        <v>5</v>
      </c>
      <c r="E45" s="65"/>
      <c r="F45" s="65"/>
      <c r="G45" s="65"/>
      <c r="H45" s="65"/>
      <c r="I45" s="65"/>
      <c r="J45" s="68"/>
    </row>
    <row r="46" spans="1:10" x14ac:dyDescent="0.25">
      <c r="A46" s="62"/>
      <c r="B46" s="8" t="s">
        <v>53</v>
      </c>
      <c r="C46" s="7">
        <v>600</v>
      </c>
      <c r="D46" s="5">
        <v>5</v>
      </c>
      <c r="E46" s="65"/>
      <c r="F46" s="65"/>
      <c r="G46" s="65"/>
      <c r="H46" s="65"/>
      <c r="I46" s="65"/>
      <c r="J46" s="68"/>
    </row>
    <row r="47" spans="1:10" x14ac:dyDescent="0.25">
      <c r="A47" s="62"/>
      <c r="B47" s="8" t="s">
        <v>54</v>
      </c>
      <c r="C47" s="7">
        <v>3000</v>
      </c>
      <c r="D47" s="5">
        <v>10</v>
      </c>
      <c r="E47" s="65"/>
      <c r="F47" s="65"/>
      <c r="G47" s="65"/>
      <c r="H47" s="65"/>
      <c r="I47" s="65"/>
      <c r="J47" s="68"/>
    </row>
    <row r="48" spans="1:10" x14ac:dyDescent="0.25">
      <c r="A48" s="62"/>
      <c r="B48" s="8" t="s">
        <v>55</v>
      </c>
      <c r="C48" s="7">
        <v>6000</v>
      </c>
      <c r="D48" s="5">
        <v>1</v>
      </c>
      <c r="E48" s="65"/>
      <c r="F48" s="65"/>
      <c r="G48" s="65"/>
      <c r="H48" s="65"/>
      <c r="I48" s="65"/>
      <c r="J48" s="68"/>
    </row>
    <row r="49" spans="1:10" ht="15.75" thickBot="1" x14ac:dyDescent="0.3">
      <c r="A49" s="63"/>
      <c r="B49" s="48" t="s">
        <v>56</v>
      </c>
      <c r="C49" s="54">
        <v>500</v>
      </c>
      <c r="D49" s="52">
        <v>10</v>
      </c>
      <c r="E49" s="66"/>
      <c r="F49" s="66"/>
      <c r="G49" s="66"/>
      <c r="H49" s="66"/>
      <c r="I49" s="66"/>
      <c r="J49" s="69"/>
    </row>
    <row r="50" spans="1:10" x14ac:dyDescent="0.25">
      <c r="A50" s="19">
        <v>20</v>
      </c>
      <c r="B50" s="19"/>
      <c r="C50" s="44">
        <v>250</v>
      </c>
      <c r="D50" s="35">
        <v>50</v>
      </c>
      <c r="E50" s="26">
        <f t="shared" si="1"/>
        <v>12500</v>
      </c>
      <c r="F50" s="26">
        <f t="shared" si="2"/>
        <v>50000</v>
      </c>
      <c r="G50" s="26">
        <v>12500</v>
      </c>
      <c r="H50" s="26">
        <f t="shared" si="4"/>
        <v>9375</v>
      </c>
      <c r="I50" s="26">
        <f t="shared" si="0"/>
        <v>10000</v>
      </c>
      <c r="J50" s="26">
        <f t="shared" si="3"/>
        <v>81875</v>
      </c>
    </row>
    <row r="51" spans="1:10" x14ac:dyDescent="0.25">
      <c r="A51" s="4">
        <v>21</v>
      </c>
      <c r="B51" s="4"/>
      <c r="C51" s="7">
        <v>350</v>
      </c>
      <c r="D51" s="5">
        <v>50</v>
      </c>
      <c r="E51" s="3">
        <f t="shared" si="1"/>
        <v>17500</v>
      </c>
      <c r="F51" s="3">
        <f t="shared" si="2"/>
        <v>70000</v>
      </c>
      <c r="G51" s="3">
        <v>17500</v>
      </c>
      <c r="H51" s="3">
        <f t="shared" si="4"/>
        <v>13125</v>
      </c>
      <c r="I51" s="3">
        <f t="shared" si="0"/>
        <v>14000</v>
      </c>
      <c r="J51" s="3">
        <f t="shared" si="3"/>
        <v>114625</v>
      </c>
    </row>
    <row r="52" spans="1:10" x14ac:dyDescent="0.25">
      <c r="A52" s="4">
        <v>22</v>
      </c>
      <c r="B52" s="4"/>
      <c r="C52" s="7">
        <v>20</v>
      </c>
      <c r="D52" s="5">
        <v>1000</v>
      </c>
      <c r="E52" s="3">
        <f t="shared" si="1"/>
        <v>20000</v>
      </c>
      <c r="F52" s="3">
        <f t="shared" si="2"/>
        <v>80000</v>
      </c>
      <c r="G52" s="3">
        <v>20000</v>
      </c>
      <c r="H52" s="3">
        <f t="shared" si="4"/>
        <v>15000</v>
      </c>
      <c r="I52" s="3">
        <f t="shared" si="0"/>
        <v>16000</v>
      </c>
      <c r="J52" s="3">
        <f t="shared" si="3"/>
        <v>131000</v>
      </c>
    </row>
    <row r="53" spans="1:10" x14ac:dyDescent="0.25">
      <c r="A53" s="4">
        <v>23</v>
      </c>
      <c r="B53" s="4"/>
      <c r="C53" s="7">
        <v>80</v>
      </c>
      <c r="D53" s="5">
        <v>600</v>
      </c>
      <c r="E53" s="3">
        <f t="shared" si="1"/>
        <v>48000</v>
      </c>
      <c r="F53" s="3">
        <f t="shared" si="2"/>
        <v>192000</v>
      </c>
      <c r="G53" s="3">
        <v>48000</v>
      </c>
      <c r="H53" s="3">
        <f t="shared" si="4"/>
        <v>36000</v>
      </c>
      <c r="I53" s="3">
        <f t="shared" si="0"/>
        <v>38400</v>
      </c>
      <c r="J53" s="3">
        <f t="shared" si="3"/>
        <v>314400</v>
      </c>
    </row>
    <row r="54" spans="1:10" x14ac:dyDescent="0.25">
      <c r="A54" s="4">
        <v>24</v>
      </c>
      <c r="B54" s="4"/>
      <c r="C54" s="7">
        <v>95</v>
      </c>
      <c r="D54" s="5">
        <v>200</v>
      </c>
      <c r="E54" s="3">
        <f t="shared" si="1"/>
        <v>19000</v>
      </c>
      <c r="F54" s="3">
        <f t="shared" si="2"/>
        <v>76000</v>
      </c>
      <c r="G54" s="3">
        <v>19000</v>
      </c>
      <c r="H54" s="3">
        <f t="shared" si="4"/>
        <v>14250</v>
      </c>
      <c r="I54" s="3">
        <f t="shared" si="0"/>
        <v>15200</v>
      </c>
      <c r="J54" s="3">
        <f t="shared" si="3"/>
        <v>124450</v>
      </c>
    </row>
    <row r="55" spans="1:10" x14ac:dyDescent="0.25">
      <c r="A55" s="4">
        <v>25</v>
      </c>
      <c r="B55" s="4"/>
      <c r="C55" s="9">
        <v>95</v>
      </c>
      <c r="D55" s="6">
        <v>200</v>
      </c>
      <c r="E55" s="3">
        <f t="shared" si="1"/>
        <v>19000</v>
      </c>
      <c r="F55" s="3">
        <f t="shared" si="2"/>
        <v>76000</v>
      </c>
      <c r="G55" s="3">
        <v>19000</v>
      </c>
      <c r="H55" s="3">
        <f t="shared" si="4"/>
        <v>14250</v>
      </c>
      <c r="I55" s="3">
        <f t="shared" si="0"/>
        <v>15200</v>
      </c>
      <c r="J55" s="3">
        <f t="shared" si="3"/>
        <v>124450</v>
      </c>
    </row>
    <row r="56" spans="1:10" x14ac:dyDescent="0.25">
      <c r="A56" s="4">
        <v>26</v>
      </c>
      <c r="B56" s="4"/>
      <c r="C56" s="9">
        <v>142</v>
      </c>
      <c r="D56" s="6">
        <v>100</v>
      </c>
      <c r="E56" s="3">
        <f t="shared" si="1"/>
        <v>14200</v>
      </c>
      <c r="F56" s="3">
        <f t="shared" si="2"/>
        <v>56800</v>
      </c>
      <c r="G56" s="3">
        <v>14200</v>
      </c>
      <c r="H56" s="3">
        <f t="shared" si="4"/>
        <v>10650</v>
      </c>
      <c r="I56" s="3">
        <f t="shared" si="0"/>
        <v>11360</v>
      </c>
      <c r="J56" s="3">
        <f t="shared" si="3"/>
        <v>93010</v>
      </c>
    </row>
    <row r="57" spans="1:10" x14ac:dyDescent="0.25">
      <c r="A57" s="4">
        <v>27</v>
      </c>
      <c r="B57" s="4"/>
      <c r="C57" s="9">
        <v>735</v>
      </c>
      <c r="D57" s="6">
        <v>20</v>
      </c>
      <c r="E57" s="3">
        <f t="shared" si="1"/>
        <v>14700</v>
      </c>
      <c r="F57" s="3">
        <f t="shared" si="2"/>
        <v>58800</v>
      </c>
      <c r="G57" s="3">
        <v>14700</v>
      </c>
      <c r="H57" s="3">
        <f t="shared" si="4"/>
        <v>11025</v>
      </c>
      <c r="I57" s="3">
        <f t="shared" si="0"/>
        <v>11760</v>
      </c>
      <c r="J57" s="3">
        <f t="shared" si="3"/>
        <v>96285</v>
      </c>
    </row>
    <row r="58" spans="1:10" x14ac:dyDescent="0.25">
      <c r="A58" s="4">
        <v>28</v>
      </c>
      <c r="B58" s="4"/>
      <c r="C58" s="7">
        <v>20</v>
      </c>
      <c r="D58" s="5">
        <v>400</v>
      </c>
      <c r="E58" s="3">
        <f t="shared" si="1"/>
        <v>8000</v>
      </c>
      <c r="F58" s="3">
        <f t="shared" si="2"/>
        <v>32000</v>
      </c>
      <c r="G58" s="3">
        <v>8000</v>
      </c>
      <c r="H58" s="3">
        <f t="shared" si="4"/>
        <v>6000</v>
      </c>
      <c r="I58" s="3">
        <f t="shared" si="0"/>
        <v>6400</v>
      </c>
      <c r="J58" s="3">
        <f t="shared" si="3"/>
        <v>52400</v>
      </c>
    </row>
    <row r="59" spans="1:10" x14ac:dyDescent="0.25">
      <c r="A59" s="4">
        <v>29</v>
      </c>
      <c r="B59" s="4"/>
      <c r="C59" s="7">
        <v>20</v>
      </c>
      <c r="D59" s="5">
        <v>50</v>
      </c>
      <c r="E59" s="3">
        <f t="shared" si="1"/>
        <v>1000</v>
      </c>
      <c r="F59" s="3">
        <f t="shared" si="2"/>
        <v>4000</v>
      </c>
      <c r="G59" s="3">
        <v>1000</v>
      </c>
      <c r="H59" s="3">
        <f t="shared" si="4"/>
        <v>750</v>
      </c>
      <c r="I59" s="3">
        <f t="shared" si="0"/>
        <v>800</v>
      </c>
      <c r="J59" s="3">
        <f t="shared" si="3"/>
        <v>6550</v>
      </c>
    </row>
    <row r="60" spans="1:10" x14ac:dyDescent="0.25">
      <c r="A60" s="4">
        <v>30</v>
      </c>
      <c r="B60" s="4"/>
      <c r="C60" s="7">
        <v>25</v>
      </c>
      <c r="D60" s="5">
        <v>100</v>
      </c>
      <c r="E60" s="3">
        <f t="shared" si="1"/>
        <v>2500</v>
      </c>
      <c r="F60" s="3">
        <f t="shared" si="2"/>
        <v>10000</v>
      </c>
      <c r="G60" s="3">
        <v>2500</v>
      </c>
      <c r="H60" s="3">
        <f t="shared" si="4"/>
        <v>1875</v>
      </c>
      <c r="I60" s="3">
        <f t="shared" si="0"/>
        <v>2000</v>
      </c>
      <c r="J60" s="3">
        <f t="shared" si="3"/>
        <v>16375</v>
      </c>
    </row>
    <row r="61" spans="1:10" x14ac:dyDescent="0.25">
      <c r="A61" s="4">
        <v>31</v>
      </c>
      <c r="B61" s="4"/>
      <c r="C61" s="7">
        <v>25</v>
      </c>
      <c r="D61" s="5">
        <v>100</v>
      </c>
      <c r="E61" s="3">
        <f t="shared" si="1"/>
        <v>2500</v>
      </c>
      <c r="F61" s="3">
        <f t="shared" si="2"/>
        <v>10000</v>
      </c>
      <c r="G61" s="3">
        <v>2500</v>
      </c>
      <c r="H61" s="3">
        <f t="shared" si="4"/>
        <v>1875</v>
      </c>
      <c r="I61" s="3">
        <f t="shared" si="0"/>
        <v>2000</v>
      </c>
      <c r="J61" s="3">
        <f t="shared" si="3"/>
        <v>16375</v>
      </c>
    </row>
    <row r="62" spans="1:10" x14ac:dyDescent="0.25">
      <c r="A62" s="4">
        <v>32</v>
      </c>
      <c r="B62" s="4"/>
      <c r="C62" s="9">
        <v>24</v>
      </c>
      <c r="D62" s="6">
        <v>50</v>
      </c>
      <c r="E62" s="3">
        <f t="shared" si="1"/>
        <v>1200</v>
      </c>
      <c r="F62" s="3">
        <f t="shared" si="2"/>
        <v>4800</v>
      </c>
      <c r="G62" s="3">
        <v>1200</v>
      </c>
      <c r="H62" s="3">
        <f t="shared" si="4"/>
        <v>900</v>
      </c>
      <c r="I62" s="3">
        <f t="shared" si="0"/>
        <v>960</v>
      </c>
      <c r="J62" s="3">
        <f t="shared" si="3"/>
        <v>7860</v>
      </c>
    </row>
    <row r="63" spans="1:10" x14ac:dyDescent="0.25">
      <c r="A63" s="4">
        <v>33</v>
      </c>
      <c r="B63" s="4"/>
      <c r="C63" s="9">
        <v>87</v>
      </c>
      <c r="D63" s="6">
        <v>100</v>
      </c>
      <c r="E63" s="3">
        <f t="shared" si="1"/>
        <v>8700</v>
      </c>
      <c r="F63" s="3">
        <f t="shared" si="2"/>
        <v>34800</v>
      </c>
      <c r="G63" s="3">
        <v>8700</v>
      </c>
      <c r="H63" s="3">
        <f t="shared" si="4"/>
        <v>6525</v>
      </c>
      <c r="I63" s="3">
        <f t="shared" si="0"/>
        <v>6960</v>
      </c>
      <c r="J63" s="3">
        <f t="shared" si="3"/>
        <v>56985</v>
      </c>
    </row>
    <row r="64" spans="1:10" x14ac:dyDescent="0.25">
      <c r="A64" s="4">
        <v>34</v>
      </c>
      <c r="B64" s="4"/>
      <c r="C64" s="7">
        <v>150</v>
      </c>
      <c r="D64" s="5">
        <v>100</v>
      </c>
      <c r="E64" s="3">
        <f t="shared" si="1"/>
        <v>15000</v>
      </c>
      <c r="F64" s="3">
        <f t="shared" si="2"/>
        <v>60000</v>
      </c>
      <c r="G64" s="3">
        <v>15000</v>
      </c>
      <c r="H64" s="3">
        <f t="shared" si="4"/>
        <v>11250</v>
      </c>
      <c r="I64" s="3">
        <f t="shared" si="0"/>
        <v>12000</v>
      </c>
      <c r="J64" s="3">
        <f t="shared" si="3"/>
        <v>98250</v>
      </c>
    </row>
    <row r="65" spans="1:10" x14ac:dyDescent="0.25">
      <c r="A65" s="4">
        <v>35</v>
      </c>
      <c r="B65" s="4"/>
      <c r="C65" s="7">
        <v>150</v>
      </c>
      <c r="D65" s="5">
        <v>10</v>
      </c>
      <c r="E65" s="3">
        <f t="shared" si="1"/>
        <v>1500</v>
      </c>
      <c r="F65" s="3">
        <f t="shared" si="2"/>
        <v>6000</v>
      </c>
      <c r="G65" s="3">
        <v>1500</v>
      </c>
      <c r="H65" s="3">
        <f t="shared" si="4"/>
        <v>1125</v>
      </c>
      <c r="I65" s="3">
        <f t="shared" si="0"/>
        <v>1200</v>
      </c>
      <c r="J65" s="3">
        <f t="shared" si="3"/>
        <v>9825</v>
      </c>
    </row>
    <row r="66" spans="1:10" x14ac:dyDescent="0.25">
      <c r="A66" s="4">
        <v>36</v>
      </c>
      <c r="B66" s="4"/>
      <c r="C66" s="7">
        <v>150</v>
      </c>
      <c r="D66" s="5">
        <v>10</v>
      </c>
      <c r="E66" s="3">
        <f t="shared" si="1"/>
        <v>1500</v>
      </c>
      <c r="F66" s="3">
        <f t="shared" si="2"/>
        <v>6000</v>
      </c>
      <c r="G66" s="3">
        <v>1500</v>
      </c>
      <c r="H66" s="3">
        <f t="shared" si="4"/>
        <v>1125</v>
      </c>
      <c r="I66" s="3">
        <f t="shared" si="0"/>
        <v>1200</v>
      </c>
      <c r="J66" s="3">
        <f t="shared" si="3"/>
        <v>9825</v>
      </c>
    </row>
    <row r="67" spans="1:10" x14ac:dyDescent="0.25">
      <c r="A67" s="4">
        <v>37</v>
      </c>
      <c r="B67" s="4"/>
      <c r="C67" s="7">
        <v>150</v>
      </c>
      <c r="D67" s="5">
        <v>100</v>
      </c>
      <c r="E67" s="3">
        <f t="shared" si="1"/>
        <v>15000</v>
      </c>
      <c r="F67" s="3">
        <f t="shared" si="2"/>
        <v>60000</v>
      </c>
      <c r="G67" s="3">
        <v>15000</v>
      </c>
      <c r="H67" s="3">
        <f t="shared" si="4"/>
        <v>11250</v>
      </c>
      <c r="I67" s="3">
        <f t="shared" si="0"/>
        <v>12000</v>
      </c>
      <c r="J67" s="3">
        <f t="shared" si="3"/>
        <v>98250</v>
      </c>
    </row>
    <row r="68" spans="1:10" x14ac:dyDescent="0.25">
      <c r="A68" s="4">
        <v>38</v>
      </c>
      <c r="B68" s="4"/>
      <c r="C68" s="7">
        <v>8</v>
      </c>
      <c r="D68" s="5">
        <v>300</v>
      </c>
      <c r="E68" s="3">
        <f t="shared" si="1"/>
        <v>2400</v>
      </c>
      <c r="F68" s="3">
        <f t="shared" si="2"/>
        <v>9600</v>
      </c>
      <c r="G68" s="3">
        <v>2400</v>
      </c>
      <c r="H68" s="3">
        <f t="shared" si="4"/>
        <v>1800</v>
      </c>
      <c r="I68" s="3">
        <f t="shared" si="0"/>
        <v>1920</v>
      </c>
      <c r="J68" s="3">
        <f t="shared" si="3"/>
        <v>15720</v>
      </c>
    </row>
    <row r="69" spans="1:10" x14ac:dyDescent="0.25">
      <c r="A69" s="4">
        <v>39</v>
      </c>
      <c r="B69" s="4"/>
      <c r="C69" s="7">
        <v>65</v>
      </c>
      <c r="D69" s="5">
        <v>25</v>
      </c>
      <c r="E69" s="3">
        <f t="shared" si="1"/>
        <v>1625</v>
      </c>
      <c r="F69" s="3">
        <f t="shared" si="2"/>
        <v>6500</v>
      </c>
      <c r="G69" s="3">
        <v>1625</v>
      </c>
      <c r="H69" s="3">
        <f t="shared" si="4"/>
        <v>1218.75</v>
      </c>
      <c r="I69" s="3">
        <f t="shared" si="0"/>
        <v>1300</v>
      </c>
      <c r="J69" s="3">
        <f t="shared" si="3"/>
        <v>10643.75</v>
      </c>
    </row>
    <row r="70" spans="1:10" x14ac:dyDescent="0.25">
      <c r="A70" s="4">
        <v>40</v>
      </c>
      <c r="B70" s="4"/>
      <c r="C70" s="9">
        <v>12</v>
      </c>
      <c r="D70" s="6">
        <v>5000</v>
      </c>
      <c r="E70" s="3">
        <f t="shared" si="1"/>
        <v>60000</v>
      </c>
      <c r="F70" s="3">
        <f t="shared" si="2"/>
        <v>240000</v>
      </c>
      <c r="G70" s="3">
        <v>60000</v>
      </c>
      <c r="H70" s="3">
        <f t="shared" si="4"/>
        <v>45000</v>
      </c>
      <c r="I70" s="3">
        <f t="shared" si="0"/>
        <v>48000</v>
      </c>
      <c r="J70" s="3">
        <f t="shared" si="3"/>
        <v>393000</v>
      </c>
    </row>
    <row r="71" spans="1:10" x14ac:dyDescent="0.25">
      <c r="A71" s="4">
        <v>41</v>
      </c>
      <c r="B71" s="4"/>
      <c r="C71" s="7">
        <v>15</v>
      </c>
      <c r="D71" s="5">
        <v>30</v>
      </c>
      <c r="E71" s="3">
        <f t="shared" si="1"/>
        <v>450</v>
      </c>
      <c r="F71" s="3">
        <f t="shared" si="2"/>
        <v>1800</v>
      </c>
      <c r="G71" s="3">
        <v>450</v>
      </c>
      <c r="H71" s="3">
        <f t="shared" si="4"/>
        <v>337.5</v>
      </c>
      <c r="I71" s="3">
        <f t="shared" si="0"/>
        <v>360</v>
      </c>
      <c r="J71" s="3">
        <f t="shared" si="3"/>
        <v>2947.5</v>
      </c>
    </row>
    <row r="72" spans="1:10" x14ac:dyDescent="0.25">
      <c r="A72" s="4">
        <v>42</v>
      </c>
      <c r="B72" s="4"/>
      <c r="C72" s="7">
        <v>5800</v>
      </c>
      <c r="D72" s="5">
        <v>10</v>
      </c>
      <c r="E72" s="3">
        <f t="shared" si="1"/>
        <v>58000</v>
      </c>
      <c r="F72" s="3">
        <f t="shared" si="2"/>
        <v>232000</v>
      </c>
      <c r="G72" s="3">
        <v>58000</v>
      </c>
      <c r="H72" s="3">
        <f t="shared" si="4"/>
        <v>43500</v>
      </c>
      <c r="I72" s="3">
        <f t="shared" si="0"/>
        <v>46400</v>
      </c>
      <c r="J72" s="3">
        <f t="shared" si="3"/>
        <v>379900</v>
      </c>
    </row>
    <row r="73" spans="1:10" x14ac:dyDescent="0.25">
      <c r="A73" s="4">
        <v>43</v>
      </c>
      <c r="B73" s="4"/>
      <c r="C73" s="9">
        <v>3750</v>
      </c>
      <c r="D73" s="6">
        <v>20</v>
      </c>
      <c r="E73" s="3">
        <f t="shared" si="1"/>
        <v>75000</v>
      </c>
      <c r="F73" s="3">
        <f t="shared" si="2"/>
        <v>300000</v>
      </c>
      <c r="G73" s="3">
        <v>75000</v>
      </c>
      <c r="H73" s="3">
        <f t="shared" si="4"/>
        <v>56250</v>
      </c>
      <c r="I73" s="3">
        <f t="shared" si="0"/>
        <v>60000</v>
      </c>
      <c r="J73" s="3">
        <f t="shared" si="3"/>
        <v>491250</v>
      </c>
    </row>
    <row r="74" spans="1:10" x14ac:dyDescent="0.25">
      <c r="A74" s="4">
        <v>44</v>
      </c>
      <c r="B74" s="4"/>
      <c r="C74" s="9">
        <v>450</v>
      </c>
      <c r="D74" s="6">
        <v>60</v>
      </c>
      <c r="E74" s="3">
        <f t="shared" si="1"/>
        <v>27000</v>
      </c>
      <c r="F74" s="3">
        <f t="shared" si="2"/>
        <v>108000</v>
      </c>
      <c r="G74" s="3">
        <v>27000</v>
      </c>
      <c r="H74" s="3">
        <f t="shared" si="4"/>
        <v>20250</v>
      </c>
      <c r="I74" s="3">
        <f t="shared" si="0"/>
        <v>21600</v>
      </c>
      <c r="J74" s="3">
        <f t="shared" si="3"/>
        <v>176850</v>
      </c>
    </row>
    <row r="75" spans="1:10" x14ac:dyDescent="0.25">
      <c r="A75" s="4">
        <v>45</v>
      </c>
      <c r="B75" s="4"/>
      <c r="C75" s="7">
        <v>500</v>
      </c>
      <c r="D75" s="11" t="s">
        <v>0</v>
      </c>
      <c r="E75" s="3">
        <v>2500</v>
      </c>
      <c r="F75" s="3">
        <f t="shared" si="2"/>
        <v>10000</v>
      </c>
      <c r="G75" s="3">
        <v>2500</v>
      </c>
      <c r="H75" s="3">
        <f t="shared" si="4"/>
        <v>1875</v>
      </c>
      <c r="I75" s="3">
        <f t="shared" si="0"/>
        <v>2000</v>
      </c>
      <c r="J75" s="3">
        <f t="shared" si="3"/>
        <v>16375</v>
      </c>
    </row>
    <row r="76" spans="1:10" x14ac:dyDescent="0.25">
      <c r="A76" s="4">
        <v>46</v>
      </c>
      <c r="B76" s="4"/>
      <c r="C76" s="7">
        <v>45</v>
      </c>
      <c r="D76" s="5">
        <v>100</v>
      </c>
      <c r="E76" s="3">
        <f t="shared" si="1"/>
        <v>4500</v>
      </c>
      <c r="F76" s="3">
        <f t="shared" si="2"/>
        <v>18000</v>
      </c>
      <c r="G76" s="3">
        <v>4500</v>
      </c>
      <c r="H76" s="3">
        <f t="shared" si="4"/>
        <v>3375</v>
      </c>
      <c r="I76" s="3">
        <f t="shared" si="0"/>
        <v>3600</v>
      </c>
      <c r="J76" s="3">
        <f t="shared" si="3"/>
        <v>29475</v>
      </c>
    </row>
    <row r="77" spans="1:10" x14ac:dyDescent="0.25">
      <c r="A77" s="4">
        <v>47</v>
      </c>
      <c r="B77" s="4"/>
      <c r="C77" s="9">
        <v>75</v>
      </c>
      <c r="D77" s="6">
        <v>50</v>
      </c>
      <c r="E77" s="3">
        <f t="shared" si="1"/>
        <v>3750</v>
      </c>
      <c r="F77" s="3">
        <f t="shared" si="2"/>
        <v>15000</v>
      </c>
      <c r="G77" s="3">
        <v>3750</v>
      </c>
      <c r="H77" s="3">
        <f t="shared" si="4"/>
        <v>2812.5</v>
      </c>
      <c r="I77" s="3">
        <f t="shared" si="0"/>
        <v>3000</v>
      </c>
      <c r="J77" s="3">
        <f t="shared" si="3"/>
        <v>24562.5</v>
      </c>
    </row>
    <row r="78" spans="1:10" x14ac:dyDescent="0.25">
      <c r="A78" s="4">
        <v>48</v>
      </c>
      <c r="B78" s="4"/>
      <c r="C78" s="9">
        <v>75</v>
      </c>
      <c r="D78" s="6">
        <v>10</v>
      </c>
      <c r="E78" s="3">
        <f t="shared" si="1"/>
        <v>750</v>
      </c>
      <c r="F78" s="3">
        <f t="shared" si="2"/>
        <v>3000</v>
      </c>
      <c r="G78" s="3">
        <v>750</v>
      </c>
      <c r="H78" s="3">
        <f t="shared" si="4"/>
        <v>562.5</v>
      </c>
      <c r="I78" s="3">
        <f t="shared" si="0"/>
        <v>600</v>
      </c>
      <c r="J78" s="3">
        <f t="shared" si="3"/>
        <v>4912.5</v>
      </c>
    </row>
    <row r="79" spans="1:10" x14ac:dyDescent="0.25">
      <c r="A79" s="4">
        <v>49</v>
      </c>
      <c r="B79" s="4"/>
      <c r="C79" s="7">
        <v>2800</v>
      </c>
      <c r="D79" s="5">
        <v>2</v>
      </c>
      <c r="E79" s="3">
        <f t="shared" si="1"/>
        <v>5600</v>
      </c>
      <c r="F79" s="3">
        <f t="shared" si="2"/>
        <v>22400</v>
      </c>
      <c r="G79" s="3">
        <v>5600</v>
      </c>
      <c r="H79" s="3">
        <f t="shared" si="4"/>
        <v>4200</v>
      </c>
      <c r="I79" s="3">
        <f t="shared" si="0"/>
        <v>4480</v>
      </c>
      <c r="J79" s="3">
        <f t="shared" si="3"/>
        <v>36680</v>
      </c>
    </row>
    <row r="80" spans="1:10" x14ac:dyDescent="0.25">
      <c r="A80" s="4">
        <v>50</v>
      </c>
      <c r="B80" s="4"/>
      <c r="C80" s="7">
        <v>1600</v>
      </c>
      <c r="D80" s="5">
        <v>15</v>
      </c>
      <c r="E80" s="3">
        <f t="shared" si="1"/>
        <v>24000</v>
      </c>
      <c r="F80" s="3">
        <f t="shared" si="2"/>
        <v>96000</v>
      </c>
      <c r="G80" s="3">
        <v>24000</v>
      </c>
      <c r="H80" s="3">
        <f t="shared" si="4"/>
        <v>18000</v>
      </c>
      <c r="I80" s="3">
        <f t="shared" si="0"/>
        <v>19200</v>
      </c>
      <c r="J80" s="3">
        <f t="shared" si="3"/>
        <v>157200</v>
      </c>
    </row>
    <row r="81" spans="1:10" x14ac:dyDescent="0.25">
      <c r="A81" s="4">
        <v>51</v>
      </c>
      <c r="B81" s="4"/>
      <c r="C81" s="7">
        <v>2400</v>
      </c>
      <c r="D81" s="5">
        <v>60</v>
      </c>
      <c r="E81" s="3">
        <f t="shared" si="1"/>
        <v>144000</v>
      </c>
      <c r="F81" s="3">
        <f t="shared" si="2"/>
        <v>576000</v>
      </c>
      <c r="G81" s="3">
        <v>144000</v>
      </c>
      <c r="H81" s="3">
        <f t="shared" si="4"/>
        <v>108000</v>
      </c>
      <c r="I81" s="3">
        <f t="shared" si="0"/>
        <v>115200</v>
      </c>
      <c r="J81" s="3">
        <f t="shared" si="3"/>
        <v>943200</v>
      </c>
    </row>
    <row r="82" spans="1:10" x14ac:dyDescent="0.25">
      <c r="A82" s="4">
        <v>52</v>
      </c>
      <c r="B82" s="4"/>
      <c r="C82" s="7">
        <v>4500</v>
      </c>
      <c r="D82" s="5">
        <v>2</v>
      </c>
      <c r="E82" s="3">
        <f t="shared" si="1"/>
        <v>9000</v>
      </c>
      <c r="F82" s="3">
        <f t="shared" si="2"/>
        <v>36000</v>
      </c>
      <c r="G82" s="3">
        <v>9000</v>
      </c>
      <c r="H82" s="3">
        <f t="shared" si="4"/>
        <v>6750</v>
      </c>
      <c r="I82" s="3">
        <f t="shared" si="0"/>
        <v>7200</v>
      </c>
      <c r="J82" s="3">
        <f t="shared" si="3"/>
        <v>58950</v>
      </c>
    </row>
    <row r="83" spans="1:10" x14ac:dyDescent="0.25">
      <c r="A83" s="4">
        <v>53</v>
      </c>
      <c r="B83" s="4"/>
      <c r="C83" s="7">
        <v>1705</v>
      </c>
      <c r="D83" s="5">
        <v>40</v>
      </c>
      <c r="E83" s="3">
        <f t="shared" si="1"/>
        <v>68200</v>
      </c>
      <c r="F83" s="3">
        <f t="shared" si="2"/>
        <v>272800</v>
      </c>
      <c r="G83" s="3">
        <v>68200</v>
      </c>
      <c r="H83" s="3">
        <f t="shared" si="4"/>
        <v>51150</v>
      </c>
      <c r="I83" s="3">
        <f t="shared" si="0"/>
        <v>54560</v>
      </c>
      <c r="J83" s="3">
        <f t="shared" si="3"/>
        <v>446710</v>
      </c>
    </row>
    <row r="84" spans="1:10" x14ac:dyDescent="0.25">
      <c r="A84" s="4">
        <v>54</v>
      </c>
      <c r="B84" s="4"/>
      <c r="C84" s="7">
        <v>59</v>
      </c>
      <c r="D84" s="5">
        <v>20</v>
      </c>
      <c r="E84" s="3">
        <f t="shared" si="1"/>
        <v>1180</v>
      </c>
      <c r="F84" s="3">
        <f t="shared" si="2"/>
        <v>4720</v>
      </c>
      <c r="G84" s="3">
        <v>1180</v>
      </c>
      <c r="H84" s="3">
        <f t="shared" si="4"/>
        <v>885</v>
      </c>
      <c r="I84" s="3">
        <f t="shared" si="0"/>
        <v>944</v>
      </c>
      <c r="J84" s="3">
        <f t="shared" si="3"/>
        <v>7729</v>
      </c>
    </row>
    <row r="85" spans="1:10" ht="15.75" thickBot="1" x14ac:dyDescent="0.3">
      <c r="A85" s="20">
        <v>55</v>
      </c>
      <c r="B85" s="20"/>
      <c r="C85" s="42">
        <v>125.5</v>
      </c>
      <c r="D85" s="43">
        <v>30</v>
      </c>
      <c r="E85" s="13">
        <f t="shared" si="1"/>
        <v>3765</v>
      </c>
      <c r="F85" s="13">
        <f t="shared" si="2"/>
        <v>15060</v>
      </c>
      <c r="G85" s="13">
        <v>3765</v>
      </c>
      <c r="H85" s="13">
        <f t="shared" si="4"/>
        <v>2823.75</v>
      </c>
      <c r="I85" s="13">
        <f t="shared" si="0"/>
        <v>3012</v>
      </c>
      <c r="J85" s="13">
        <f t="shared" si="3"/>
        <v>24660.75</v>
      </c>
    </row>
    <row r="86" spans="1:10" x14ac:dyDescent="0.25">
      <c r="A86" s="78">
        <v>56</v>
      </c>
      <c r="B86" s="79" t="s">
        <v>57</v>
      </c>
      <c r="C86" s="80">
        <v>2750</v>
      </c>
      <c r="D86" s="81">
        <v>20</v>
      </c>
      <c r="E86" s="82">
        <v>97000</v>
      </c>
      <c r="F86" s="64">
        <f>E86*4</f>
        <v>388000</v>
      </c>
      <c r="G86" s="64">
        <v>97000</v>
      </c>
      <c r="H86" s="64">
        <f xml:space="preserve"> (F86/48)*9</f>
        <v>72750</v>
      </c>
      <c r="I86" s="64">
        <f>F86*0.2</f>
        <v>77600</v>
      </c>
      <c r="J86" s="67">
        <f>SUM(F86:I87)</f>
        <v>635350</v>
      </c>
    </row>
    <row r="87" spans="1:10" ht="15.75" thickBot="1" x14ac:dyDescent="0.3">
      <c r="A87" s="83"/>
      <c r="B87" s="84" t="s">
        <v>58</v>
      </c>
      <c r="C87" s="85">
        <v>2800</v>
      </c>
      <c r="D87" s="86">
        <v>15</v>
      </c>
      <c r="E87" s="87"/>
      <c r="F87" s="66"/>
      <c r="G87" s="66"/>
      <c r="H87" s="66"/>
      <c r="I87" s="66"/>
      <c r="J87" s="69"/>
    </row>
    <row r="88" spans="1:10" x14ac:dyDescent="0.25">
      <c r="A88" s="76">
        <v>57</v>
      </c>
      <c r="B88" s="76"/>
      <c r="C88" s="74">
        <v>200</v>
      </c>
      <c r="D88" s="75">
        <v>50</v>
      </c>
      <c r="E88" s="26">
        <f t="shared" si="1"/>
        <v>10000</v>
      </c>
      <c r="F88" s="26">
        <f t="shared" si="2"/>
        <v>40000</v>
      </c>
      <c r="G88" s="26">
        <v>10000</v>
      </c>
      <c r="H88" s="26">
        <f t="shared" si="4"/>
        <v>7500</v>
      </c>
      <c r="I88" s="26">
        <f t="shared" si="0"/>
        <v>8000</v>
      </c>
      <c r="J88" s="26">
        <f t="shared" si="3"/>
        <v>65500</v>
      </c>
    </row>
    <row r="89" spans="1:10" x14ac:dyDescent="0.25">
      <c r="A89" s="8">
        <v>58</v>
      </c>
      <c r="B89" s="8"/>
      <c r="C89" s="10">
        <v>41</v>
      </c>
      <c r="D89" s="3">
        <v>50</v>
      </c>
      <c r="E89" s="3">
        <f t="shared" si="1"/>
        <v>2050</v>
      </c>
      <c r="F89" s="3">
        <f t="shared" si="2"/>
        <v>8200</v>
      </c>
      <c r="G89" s="3">
        <v>2050</v>
      </c>
      <c r="H89" s="3">
        <f t="shared" si="4"/>
        <v>1537.5</v>
      </c>
      <c r="I89" s="3">
        <f t="shared" si="0"/>
        <v>1640</v>
      </c>
      <c r="J89" s="3">
        <f t="shared" si="3"/>
        <v>13427.5</v>
      </c>
    </row>
    <row r="90" spans="1:10" x14ac:dyDescent="0.25">
      <c r="A90" s="8">
        <v>59</v>
      </c>
      <c r="B90" s="8"/>
      <c r="C90" s="10">
        <v>2</v>
      </c>
      <c r="D90" s="12">
        <v>5000</v>
      </c>
      <c r="E90" s="3">
        <f t="shared" si="1"/>
        <v>10000</v>
      </c>
      <c r="F90" s="3">
        <f t="shared" si="2"/>
        <v>40000</v>
      </c>
      <c r="G90" s="3">
        <v>10000</v>
      </c>
      <c r="H90" s="3">
        <f t="shared" si="4"/>
        <v>7500</v>
      </c>
      <c r="I90" s="3">
        <f t="shared" si="0"/>
        <v>8000</v>
      </c>
      <c r="J90" s="3">
        <f t="shared" si="3"/>
        <v>65500</v>
      </c>
    </row>
    <row r="91" spans="1:10" x14ac:dyDescent="0.25">
      <c r="A91" s="8">
        <v>60</v>
      </c>
      <c r="B91" s="8"/>
      <c r="C91" s="10">
        <v>2.5</v>
      </c>
      <c r="D91" s="12">
        <v>500</v>
      </c>
      <c r="E91" s="3">
        <f t="shared" si="1"/>
        <v>1250</v>
      </c>
      <c r="F91" s="3">
        <f t="shared" si="2"/>
        <v>5000</v>
      </c>
      <c r="G91" s="3">
        <v>1250</v>
      </c>
      <c r="H91" s="3">
        <f t="shared" si="4"/>
        <v>937.5</v>
      </c>
      <c r="I91" s="3">
        <f t="shared" si="0"/>
        <v>1000</v>
      </c>
      <c r="J91" s="3">
        <f t="shared" si="3"/>
        <v>8187.5</v>
      </c>
    </row>
    <row r="92" spans="1:10" x14ac:dyDescent="0.25">
      <c r="A92" s="8">
        <v>61</v>
      </c>
      <c r="B92" s="8"/>
      <c r="C92" s="10">
        <v>850</v>
      </c>
      <c r="D92" s="12">
        <v>90</v>
      </c>
      <c r="E92" s="3">
        <f t="shared" si="1"/>
        <v>76500</v>
      </c>
      <c r="F92" s="3">
        <f t="shared" si="2"/>
        <v>306000</v>
      </c>
      <c r="G92" s="3">
        <v>76500</v>
      </c>
      <c r="H92" s="3">
        <f t="shared" si="4"/>
        <v>57375</v>
      </c>
      <c r="I92" s="3">
        <f t="shared" si="0"/>
        <v>61200</v>
      </c>
      <c r="J92" s="3">
        <f t="shared" si="3"/>
        <v>501075</v>
      </c>
    </row>
    <row r="93" spans="1:10" x14ac:dyDescent="0.25">
      <c r="A93" s="4">
        <v>62</v>
      </c>
      <c r="B93" s="4"/>
      <c r="C93" s="7">
        <v>400</v>
      </c>
      <c r="D93" s="5">
        <v>50</v>
      </c>
      <c r="E93" s="3">
        <f t="shared" si="1"/>
        <v>20000</v>
      </c>
      <c r="F93" s="3">
        <f t="shared" si="2"/>
        <v>80000</v>
      </c>
      <c r="G93" s="3">
        <v>20000</v>
      </c>
      <c r="H93" s="3">
        <f t="shared" si="4"/>
        <v>15000</v>
      </c>
      <c r="I93" s="3">
        <f t="shared" si="0"/>
        <v>16000</v>
      </c>
      <c r="J93" s="3">
        <f t="shared" si="3"/>
        <v>131000</v>
      </c>
    </row>
    <row r="94" spans="1:10" x14ac:dyDescent="0.25">
      <c r="A94" s="4">
        <v>63</v>
      </c>
      <c r="B94" s="4"/>
      <c r="C94" s="9">
        <v>55</v>
      </c>
      <c r="D94" s="6">
        <v>15</v>
      </c>
      <c r="E94" s="3">
        <f t="shared" si="1"/>
        <v>825</v>
      </c>
      <c r="F94" s="3">
        <f t="shared" si="2"/>
        <v>3300</v>
      </c>
      <c r="G94" s="3">
        <v>825</v>
      </c>
      <c r="H94" s="3">
        <f t="shared" si="4"/>
        <v>618.75</v>
      </c>
      <c r="I94" s="3">
        <f t="shared" si="0"/>
        <v>660</v>
      </c>
      <c r="J94" s="3">
        <f t="shared" si="3"/>
        <v>5403.75</v>
      </c>
    </row>
    <row r="95" spans="1:10" x14ac:dyDescent="0.25">
      <c r="A95" s="4">
        <v>64</v>
      </c>
      <c r="B95" s="4"/>
      <c r="C95" s="9">
        <v>100</v>
      </c>
      <c r="D95" s="6">
        <v>15</v>
      </c>
      <c r="E95" s="3">
        <f t="shared" si="1"/>
        <v>1500</v>
      </c>
      <c r="F95" s="3">
        <f t="shared" si="2"/>
        <v>6000</v>
      </c>
      <c r="G95" s="3">
        <v>1500</v>
      </c>
      <c r="H95" s="3">
        <f t="shared" si="4"/>
        <v>1125</v>
      </c>
      <c r="I95" s="3">
        <f t="shared" si="0"/>
        <v>1200</v>
      </c>
      <c r="J95" s="3">
        <f t="shared" si="3"/>
        <v>9825</v>
      </c>
    </row>
    <row r="96" spans="1:10" x14ac:dyDescent="0.25">
      <c r="A96" s="4">
        <v>65</v>
      </c>
      <c r="B96" s="4"/>
      <c r="C96" s="9">
        <v>2000</v>
      </c>
      <c r="D96" s="6">
        <v>10</v>
      </c>
      <c r="E96" s="3">
        <f t="shared" si="1"/>
        <v>20000</v>
      </c>
      <c r="F96" s="3">
        <f t="shared" si="2"/>
        <v>80000</v>
      </c>
      <c r="G96" s="3">
        <v>20000</v>
      </c>
      <c r="H96" s="3">
        <f t="shared" si="4"/>
        <v>15000</v>
      </c>
      <c r="I96" s="3">
        <f t="shared" si="0"/>
        <v>16000</v>
      </c>
      <c r="J96" s="3">
        <f t="shared" si="3"/>
        <v>131000</v>
      </c>
    </row>
    <row r="97" spans="1:10" x14ac:dyDescent="0.25">
      <c r="A97" s="4">
        <v>66</v>
      </c>
      <c r="B97" s="4"/>
      <c r="C97" s="9">
        <v>255</v>
      </c>
      <c r="D97" s="6">
        <v>50</v>
      </c>
      <c r="E97" s="3">
        <f t="shared" ref="E97:E150" si="5">C97*D97</f>
        <v>12750</v>
      </c>
      <c r="F97" s="3">
        <f t="shared" ref="F97:F150" si="6">E97*4</f>
        <v>51000</v>
      </c>
      <c r="G97" s="3">
        <v>12750</v>
      </c>
      <c r="H97" s="3">
        <f t="shared" si="4"/>
        <v>9562.5</v>
      </c>
      <c r="I97" s="3">
        <f t="shared" ref="I97:I150" si="7">F97*0.2</f>
        <v>10200</v>
      </c>
      <c r="J97" s="3">
        <f t="shared" ref="J97:J150" si="8">SUM(F97:I97)</f>
        <v>83512.5</v>
      </c>
    </row>
    <row r="98" spans="1:10" x14ac:dyDescent="0.25">
      <c r="A98" s="4">
        <v>67</v>
      </c>
      <c r="B98" s="4"/>
      <c r="C98" s="10">
        <v>200</v>
      </c>
      <c r="D98" s="12">
        <v>20</v>
      </c>
      <c r="E98" s="3">
        <f t="shared" si="5"/>
        <v>4000</v>
      </c>
      <c r="F98" s="3">
        <f t="shared" si="6"/>
        <v>16000</v>
      </c>
      <c r="G98" s="3">
        <v>4000</v>
      </c>
      <c r="H98" s="3">
        <f t="shared" si="4"/>
        <v>3000</v>
      </c>
      <c r="I98" s="3">
        <f t="shared" si="7"/>
        <v>3200</v>
      </c>
      <c r="J98" s="3">
        <f t="shared" si="8"/>
        <v>26200</v>
      </c>
    </row>
    <row r="99" spans="1:10" x14ac:dyDescent="0.25">
      <c r="A99" s="4">
        <v>68</v>
      </c>
      <c r="B99" s="4"/>
      <c r="C99" s="10">
        <v>335</v>
      </c>
      <c r="D99" s="12">
        <v>30</v>
      </c>
      <c r="E99" s="3">
        <f t="shared" si="5"/>
        <v>10050</v>
      </c>
      <c r="F99" s="3">
        <f t="shared" si="6"/>
        <v>40200</v>
      </c>
      <c r="G99" s="3">
        <v>10050</v>
      </c>
      <c r="H99" s="3">
        <f t="shared" ref="H99:H150" si="9" xml:space="preserve"> (F99/48)*9</f>
        <v>7537.5</v>
      </c>
      <c r="I99" s="3">
        <f t="shared" si="7"/>
        <v>8040</v>
      </c>
      <c r="J99" s="3">
        <f t="shared" si="8"/>
        <v>65827.5</v>
      </c>
    </row>
    <row r="100" spans="1:10" x14ac:dyDescent="0.25">
      <c r="A100" s="4">
        <v>69</v>
      </c>
      <c r="B100" s="4"/>
      <c r="C100" s="10">
        <v>300</v>
      </c>
      <c r="D100" s="12" t="s">
        <v>8</v>
      </c>
      <c r="E100" s="3">
        <f t="shared" si="5"/>
        <v>6000</v>
      </c>
      <c r="F100" s="3">
        <f t="shared" si="6"/>
        <v>24000</v>
      </c>
      <c r="G100" s="3">
        <v>6000</v>
      </c>
      <c r="H100" s="3">
        <f t="shared" si="9"/>
        <v>4500</v>
      </c>
      <c r="I100" s="3">
        <f t="shared" si="7"/>
        <v>4800</v>
      </c>
      <c r="J100" s="3">
        <f t="shared" si="8"/>
        <v>39300</v>
      </c>
    </row>
    <row r="101" spans="1:10" x14ac:dyDescent="0.25">
      <c r="A101" s="4">
        <v>70</v>
      </c>
      <c r="B101" s="4"/>
      <c r="C101" s="10">
        <v>21</v>
      </c>
      <c r="D101" s="12" t="s">
        <v>9</v>
      </c>
      <c r="E101" s="3">
        <f t="shared" si="5"/>
        <v>1050</v>
      </c>
      <c r="F101" s="3">
        <f t="shared" si="6"/>
        <v>4200</v>
      </c>
      <c r="G101" s="3">
        <v>1050</v>
      </c>
      <c r="H101" s="3">
        <f t="shared" si="9"/>
        <v>787.5</v>
      </c>
      <c r="I101" s="3">
        <f t="shared" si="7"/>
        <v>840</v>
      </c>
      <c r="J101" s="3">
        <f t="shared" si="8"/>
        <v>6877.5</v>
      </c>
    </row>
    <row r="102" spans="1:10" x14ac:dyDescent="0.25">
      <c r="A102" s="4">
        <v>71</v>
      </c>
      <c r="B102" s="4"/>
      <c r="C102" s="7">
        <v>36.5</v>
      </c>
      <c r="D102" s="12" t="s">
        <v>10</v>
      </c>
      <c r="E102" s="3">
        <f t="shared" si="5"/>
        <v>3650</v>
      </c>
      <c r="F102" s="3">
        <f t="shared" si="6"/>
        <v>14600</v>
      </c>
      <c r="G102" s="3">
        <v>3650</v>
      </c>
      <c r="H102" s="3">
        <f t="shared" si="9"/>
        <v>2737.5</v>
      </c>
      <c r="I102" s="3">
        <f t="shared" si="7"/>
        <v>2920</v>
      </c>
      <c r="J102" s="3">
        <f t="shared" si="8"/>
        <v>23907.5</v>
      </c>
    </row>
    <row r="103" spans="1:10" x14ac:dyDescent="0.25">
      <c r="A103" s="4">
        <v>72</v>
      </c>
      <c r="B103" s="4"/>
      <c r="C103" s="7">
        <v>165</v>
      </c>
      <c r="D103" s="12" t="s">
        <v>11</v>
      </c>
      <c r="E103" s="3">
        <f t="shared" si="5"/>
        <v>2475</v>
      </c>
      <c r="F103" s="3">
        <f t="shared" si="6"/>
        <v>9900</v>
      </c>
      <c r="G103" s="3">
        <v>2475</v>
      </c>
      <c r="H103" s="3">
        <f t="shared" si="9"/>
        <v>1856.25</v>
      </c>
      <c r="I103" s="3">
        <f t="shared" si="7"/>
        <v>1980</v>
      </c>
      <c r="J103" s="3">
        <f t="shared" si="8"/>
        <v>16211.25</v>
      </c>
    </row>
    <row r="104" spans="1:10" x14ac:dyDescent="0.25">
      <c r="A104" s="4">
        <v>73</v>
      </c>
      <c r="B104" s="4"/>
      <c r="C104" s="9">
        <v>2600</v>
      </c>
      <c r="D104" s="12" t="s">
        <v>12</v>
      </c>
      <c r="E104" s="3">
        <f t="shared" si="5"/>
        <v>78000</v>
      </c>
      <c r="F104" s="3">
        <f t="shared" si="6"/>
        <v>312000</v>
      </c>
      <c r="G104" s="3">
        <v>78000</v>
      </c>
      <c r="H104" s="3">
        <f t="shared" si="9"/>
        <v>58500</v>
      </c>
      <c r="I104" s="3">
        <f t="shared" si="7"/>
        <v>62400</v>
      </c>
      <c r="J104" s="3">
        <f t="shared" si="8"/>
        <v>510900</v>
      </c>
    </row>
    <row r="105" spans="1:10" x14ac:dyDescent="0.25">
      <c r="A105" s="4">
        <v>74</v>
      </c>
      <c r="B105" s="4"/>
      <c r="C105" s="9">
        <v>3100</v>
      </c>
      <c r="D105" s="12" t="s">
        <v>12</v>
      </c>
      <c r="E105" s="3">
        <f t="shared" si="5"/>
        <v>93000</v>
      </c>
      <c r="F105" s="3">
        <f t="shared" si="6"/>
        <v>372000</v>
      </c>
      <c r="G105" s="3">
        <v>93000</v>
      </c>
      <c r="H105" s="3">
        <f t="shared" si="9"/>
        <v>69750</v>
      </c>
      <c r="I105" s="3">
        <f t="shared" si="7"/>
        <v>74400</v>
      </c>
      <c r="J105" s="3">
        <f t="shared" si="8"/>
        <v>609150</v>
      </c>
    </row>
    <row r="106" spans="1:10" x14ac:dyDescent="0.25">
      <c r="A106" s="4">
        <v>75</v>
      </c>
      <c r="B106" s="4"/>
      <c r="C106" s="7">
        <v>800</v>
      </c>
      <c r="D106" s="12" t="s">
        <v>13</v>
      </c>
      <c r="E106" s="3">
        <f t="shared" si="5"/>
        <v>3200</v>
      </c>
      <c r="F106" s="3">
        <f t="shared" si="6"/>
        <v>12800</v>
      </c>
      <c r="G106" s="3">
        <v>3200</v>
      </c>
      <c r="H106" s="3">
        <f t="shared" si="9"/>
        <v>2400</v>
      </c>
      <c r="I106" s="3">
        <f t="shared" si="7"/>
        <v>2560</v>
      </c>
      <c r="J106" s="3">
        <f t="shared" si="8"/>
        <v>20960</v>
      </c>
    </row>
    <row r="107" spans="1:10" x14ac:dyDescent="0.25">
      <c r="A107" s="4">
        <v>76</v>
      </c>
      <c r="B107" s="4"/>
      <c r="C107" s="9">
        <v>400</v>
      </c>
      <c r="D107" s="12" t="s">
        <v>14</v>
      </c>
      <c r="E107" s="3">
        <f t="shared" si="5"/>
        <v>2000</v>
      </c>
      <c r="F107" s="3">
        <f t="shared" si="6"/>
        <v>8000</v>
      </c>
      <c r="G107" s="3">
        <v>2000</v>
      </c>
      <c r="H107" s="3">
        <f t="shared" si="9"/>
        <v>1500</v>
      </c>
      <c r="I107" s="3">
        <f t="shared" si="7"/>
        <v>1600</v>
      </c>
      <c r="J107" s="3">
        <f t="shared" si="8"/>
        <v>13100</v>
      </c>
    </row>
    <row r="108" spans="1:10" x14ac:dyDescent="0.25">
      <c r="A108" s="4">
        <v>77</v>
      </c>
      <c r="B108" s="4"/>
      <c r="C108" s="7">
        <v>205</v>
      </c>
      <c r="D108" s="12" t="s">
        <v>15</v>
      </c>
      <c r="E108" s="3">
        <f t="shared" si="5"/>
        <v>2050</v>
      </c>
      <c r="F108" s="3">
        <f t="shared" si="6"/>
        <v>8200</v>
      </c>
      <c r="G108" s="3">
        <v>2050</v>
      </c>
      <c r="H108" s="3">
        <f t="shared" si="9"/>
        <v>1537.5</v>
      </c>
      <c r="I108" s="3">
        <f t="shared" si="7"/>
        <v>1640</v>
      </c>
      <c r="J108" s="3">
        <f t="shared" si="8"/>
        <v>13427.5</v>
      </c>
    </row>
    <row r="109" spans="1:10" x14ac:dyDescent="0.25">
      <c r="A109" s="4">
        <v>78</v>
      </c>
      <c r="B109" s="4"/>
      <c r="C109" s="9">
        <v>320</v>
      </c>
      <c r="D109" s="12" t="s">
        <v>14</v>
      </c>
      <c r="E109" s="3">
        <f t="shared" si="5"/>
        <v>1600</v>
      </c>
      <c r="F109" s="3">
        <f t="shared" si="6"/>
        <v>6400</v>
      </c>
      <c r="G109" s="3">
        <v>1600</v>
      </c>
      <c r="H109" s="3">
        <f t="shared" si="9"/>
        <v>1200</v>
      </c>
      <c r="I109" s="3">
        <f t="shared" si="7"/>
        <v>1280</v>
      </c>
      <c r="J109" s="3">
        <f t="shared" si="8"/>
        <v>10480</v>
      </c>
    </row>
    <row r="110" spans="1:10" x14ac:dyDescent="0.25">
      <c r="A110" s="4">
        <v>79</v>
      </c>
      <c r="B110" s="4"/>
      <c r="C110" s="7">
        <v>50</v>
      </c>
      <c r="D110" s="12" t="s">
        <v>8</v>
      </c>
      <c r="E110" s="3">
        <f t="shared" si="5"/>
        <v>1000</v>
      </c>
      <c r="F110" s="3">
        <f t="shared" si="6"/>
        <v>4000</v>
      </c>
      <c r="G110" s="3">
        <v>1000</v>
      </c>
      <c r="H110" s="3">
        <f t="shared" si="9"/>
        <v>750</v>
      </c>
      <c r="I110" s="3">
        <f t="shared" si="7"/>
        <v>800</v>
      </c>
      <c r="J110" s="3">
        <f t="shared" si="8"/>
        <v>6550</v>
      </c>
    </row>
    <row r="111" spans="1:10" x14ac:dyDescent="0.25">
      <c r="A111" s="4">
        <v>80</v>
      </c>
      <c r="B111" s="4"/>
      <c r="C111" s="9">
        <v>250</v>
      </c>
      <c r="D111" s="12" t="s">
        <v>12</v>
      </c>
      <c r="E111" s="3">
        <f t="shared" si="5"/>
        <v>7500</v>
      </c>
      <c r="F111" s="3">
        <f t="shared" si="6"/>
        <v>30000</v>
      </c>
      <c r="G111" s="3">
        <v>7500</v>
      </c>
      <c r="H111" s="3">
        <f t="shared" si="9"/>
        <v>5625</v>
      </c>
      <c r="I111" s="3">
        <f t="shared" si="7"/>
        <v>6000</v>
      </c>
      <c r="J111" s="3">
        <f t="shared" si="8"/>
        <v>49125</v>
      </c>
    </row>
    <row r="112" spans="1:10" x14ac:dyDescent="0.25">
      <c r="A112" s="4">
        <v>81</v>
      </c>
      <c r="B112" s="4"/>
      <c r="C112" s="7">
        <v>4</v>
      </c>
      <c r="D112" s="12" t="s">
        <v>16</v>
      </c>
      <c r="E112" s="3">
        <f t="shared" si="5"/>
        <v>4000</v>
      </c>
      <c r="F112" s="3">
        <f t="shared" si="6"/>
        <v>16000</v>
      </c>
      <c r="G112" s="3">
        <v>4000</v>
      </c>
      <c r="H112" s="3">
        <f t="shared" si="9"/>
        <v>3000</v>
      </c>
      <c r="I112" s="3">
        <f t="shared" si="7"/>
        <v>3200</v>
      </c>
      <c r="J112" s="3">
        <f t="shared" si="8"/>
        <v>26200</v>
      </c>
    </row>
    <row r="113" spans="1:10" x14ac:dyDescent="0.25">
      <c r="A113" s="8">
        <v>82</v>
      </c>
      <c r="B113" s="8"/>
      <c r="C113" s="7">
        <v>1</v>
      </c>
      <c r="D113" s="12" t="s">
        <v>17</v>
      </c>
      <c r="E113" s="3">
        <f t="shared" si="5"/>
        <v>4000</v>
      </c>
      <c r="F113" s="3">
        <f t="shared" si="6"/>
        <v>16000</v>
      </c>
      <c r="G113" s="3">
        <v>4000</v>
      </c>
      <c r="H113" s="3">
        <f t="shared" si="9"/>
        <v>3000</v>
      </c>
      <c r="I113" s="3">
        <f t="shared" si="7"/>
        <v>3200</v>
      </c>
      <c r="J113" s="3">
        <f t="shared" si="8"/>
        <v>26200</v>
      </c>
    </row>
    <row r="114" spans="1:10" x14ac:dyDescent="0.25">
      <c r="A114" s="4">
        <v>83</v>
      </c>
      <c r="B114" s="4"/>
      <c r="C114" s="9">
        <v>2</v>
      </c>
      <c r="D114" s="12" t="s">
        <v>18</v>
      </c>
      <c r="E114" s="3">
        <f t="shared" si="5"/>
        <v>5000</v>
      </c>
      <c r="F114" s="3">
        <f t="shared" si="6"/>
        <v>20000</v>
      </c>
      <c r="G114" s="3">
        <v>5000</v>
      </c>
      <c r="H114" s="3">
        <f t="shared" si="9"/>
        <v>3750</v>
      </c>
      <c r="I114" s="3">
        <f t="shared" si="7"/>
        <v>4000</v>
      </c>
      <c r="J114" s="3">
        <f t="shared" si="8"/>
        <v>32750</v>
      </c>
    </row>
    <row r="115" spans="1:10" x14ac:dyDescent="0.25">
      <c r="A115" s="4">
        <v>84</v>
      </c>
      <c r="B115" s="4"/>
      <c r="C115" s="7">
        <v>3</v>
      </c>
      <c r="D115" s="12" t="s">
        <v>18</v>
      </c>
      <c r="E115" s="3">
        <f t="shared" si="5"/>
        <v>7500</v>
      </c>
      <c r="F115" s="3">
        <f t="shared" si="6"/>
        <v>30000</v>
      </c>
      <c r="G115" s="3">
        <v>7500</v>
      </c>
      <c r="H115" s="3">
        <f t="shared" si="9"/>
        <v>5625</v>
      </c>
      <c r="I115" s="3">
        <f t="shared" si="7"/>
        <v>6000</v>
      </c>
      <c r="J115" s="3">
        <f t="shared" si="8"/>
        <v>49125</v>
      </c>
    </row>
    <row r="116" spans="1:10" x14ac:dyDescent="0.25">
      <c r="A116" s="4">
        <v>85</v>
      </c>
      <c r="B116" s="4"/>
      <c r="C116" s="9">
        <v>360</v>
      </c>
      <c r="D116" s="12" t="s">
        <v>19</v>
      </c>
      <c r="E116" s="3">
        <f t="shared" si="5"/>
        <v>1080</v>
      </c>
      <c r="F116" s="3">
        <f t="shared" si="6"/>
        <v>4320</v>
      </c>
      <c r="G116" s="3">
        <v>1080</v>
      </c>
      <c r="H116" s="3">
        <f t="shared" si="9"/>
        <v>810</v>
      </c>
      <c r="I116" s="3">
        <f t="shared" si="7"/>
        <v>864</v>
      </c>
      <c r="J116" s="3">
        <f t="shared" si="8"/>
        <v>7074</v>
      </c>
    </row>
    <row r="117" spans="1:10" x14ac:dyDescent="0.25">
      <c r="A117" s="4">
        <v>86</v>
      </c>
      <c r="B117" s="4"/>
      <c r="C117" s="7">
        <v>75</v>
      </c>
      <c r="D117" s="12" t="s">
        <v>10</v>
      </c>
      <c r="E117" s="3">
        <f t="shared" si="5"/>
        <v>7500</v>
      </c>
      <c r="F117" s="3">
        <f t="shared" si="6"/>
        <v>30000</v>
      </c>
      <c r="G117" s="3">
        <v>7500</v>
      </c>
      <c r="H117" s="3">
        <f t="shared" si="9"/>
        <v>5625</v>
      </c>
      <c r="I117" s="3">
        <f t="shared" si="7"/>
        <v>6000</v>
      </c>
      <c r="J117" s="3">
        <f t="shared" si="8"/>
        <v>49125</v>
      </c>
    </row>
    <row r="118" spans="1:10" x14ac:dyDescent="0.25">
      <c r="A118" s="4">
        <v>87</v>
      </c>
      <c r="B118" s="4"/>
      <c r="C118" s="7">
        <v>370</v>
      </c>
      <c r="D118" s="12" t="s">
        <v>12</v>
      </c>
      <c r="E118" s="3">
        <f t="shared" si="5"/>
        <v>11100</v>
      </c>
      <c r="F118" s="3">
        <f t="shared" si="6"/>
        <v>44400</v>
      </c>
      <c r="G118" s="3">
        <v>11100</v>
      </c>
      <c r="H118" s="3">
        <f t="shared" si="9"/>
        <v>8325</v>
      </c>
      <c r="I118" s="3">
        <f t="shared" si="7"/>
        <v>8880</v>
      </c>
      <c r="J118" s="3">
        <f t="shared" si="8"/>
        <v>72705</v>
      </c>
    </row>
    <row r="119" spans="1:10" x14ac:dyDescent="0.25">
      <c r="A119" s="4">
        <v>88</v>
      </c>
      <c r="B119" s="4"/>
      <c r="C119" s="7">
        <v>500</v>
      </c>
      <c r="D119" s="12" t="s">
        <v>15</v>
      </c>
      <c r="E119" s="3">
        <f t="shared" si="5"/>
        <v>5000</v>
      </c>
      <c r="F119" s="3">
        <f t="shared" si="6"/>
        <v>20000</v>
      </c>
      <c r="G119" s="3">
        <v>5000</v>
      </c>
      <c r="H119" s="3">
        <f t="shared" si="9"/>
        <v>3750</v>
      </c>
      <c r="I119" s="3">
        <f t="shared" si="7"/>
        <v>4000</v>
      </c>
      <c r="J119" s="3">
        <f t="shared" si="8"/>
        <v>32750</v>
      </c>
    </row>
    <row r="120" spans="1:10" x14ac:dyDescent="0.25">
      <c r="A120" s="4">
        <v>89</v>
      </c>
      <c r="B120" s="4"/>
      <c r="C120" s="9">
        <v>575</v>
      </c>
      <c r="D120" s="12" t="s">
        <v>15</v>
      </c>
      <c r="E120" s="3">
        <f t="shared" si="5"/>
        <v>5750</v>
      </c>
      <c r="F120" s="3">
        <f t="shared" si="6"/>
        <v>23000</v>
      </c>
      <c r="G120" s="3">
        <v>5750</v>
      </c>
      <c r="H120" s="3">
        <f t="shared" si="9"/>
        <v>4312.5</v>
      </c>
      <c r="I120" s="3">
        <f t="shared" si="7"/>
        <v>4600</v>
      </c>
      <c r="J120" s="3">
        <f t="shared" si="8"/>
        <v>37662.5</v>
      </c>
    </row>
    <row r="121" spans="1:10" x14ac:dyDescent="0.25">
      <c r="A121" s="4">
        <v>90</v>
      </c>
      <c r="B121" s="4"/>
      <c r="C121" s="7">
        <v>5010</v>
      </c>
      <c r="D121" s="12" t="s">
        <v>19</v>
      </c>
      <c r="E121" s="3">
        <f t="shared" si="5"/>
        <v>15030</v>
      </c>
      <c r="F121" s="3">
        <f t="shared" si="6"/>
        <v>60120</v>
      </c>
      <c r="G121" s="3">
        <v>15030</v>
      </c>
      <c r="H121" s="3">
        <f t="shared" si="9"/>
        <v>11272.5</v>
      </c>
      <c r="I121" s="3">
        <f t="shared" si="7"/>
        <v>12024</v>
      </c>
      <c r="J121" s="3">
        <f t="shared" si="8"/>
        <v>98446.5</v>
      </c>
    </row>
    <row r="122" spans="1:10" ht="15.75" thickBot="1" x14ac:dyDescent="0.3">
      <c r="A122" s="20">
        <v>91</v>
      </c>
      <c r="B122" s="20"/>
      <c r="C122" s="42">
        <v>2000</v>
      </c>
      <c r="D122" s="88" t="s">
        <v>20</v>
      </c>
      <c r="E122" s="13">
        <f t="shared" si="5"/>
        <v>16000</v>
      </c>
      <c r="F122" s="13">
        <f t="shared" si="6"/>
        <v>64000</v>
      </c>
      <c r="G122" s="13">
        <v>16000</v>
      </c>
      <c r="H122" s="13">
        <f t="shared" si="9"/>
        <v>12000</v>
      </c>
      <c r="I122" s="13">
        <f t="shared" si="7"/>
        <v>12800</v>
      </c>
      <c r="J122" s="13">
        <f t="shared" si="8"/>
        <v>104800</v>
      </c>
    </row>
    <row r="123" spans="1:10" s="77" customFormat="1" x14ac:dyDescent="0.25">
      <c r="A123" s="78">
        <v>92</v>
      </c>
      <c r="B123" s="79" t="s">
        <v>59</v>
      </c>
      <c r="C123" s="93">
        <v>280</v>
      </c>
      <c r="D123" s="90">
        <v>35</v>
      </c>
      <c r="E123" s="64">
        <v>17300</v>
      </c>
      <c r="F123" s="64">
        <f>E123*4</f>
        <v>69200</v>
      </c>
      <c r="G123" s="64">
        <v>17300</v>
      </c>
      <c r="H123" s="64">
        <f xml:space="preserve"> (F123/48)*9</f>
        <v>12975</v>
      </c>
      <c r="I123" s="64">
        <f>F123*0.2</f>
        <v>13840</v>
      </c>
      <c r="J123" s="67">
        <f>SUM(F123:I124)</f>
        <v>113315</v>
      </c>
    </row>
    <row r="124" spans="1:10" ht="15.75" thickBot="1" x14ac:dyDescent="0.3">
      <c r="A124" s="83"/>
      <c r="B124" s="84" t="s">
        <v>60</v>
      </c>
      <c r="C124" s="54">
        <v>500</v>
      </c>
      <c r="D124" s="91">
        <v>15</v>
      </c>
      <c r="E124" s="66"/>
      <c r="F124" s="66"/>
      <c r="G124" s="66"/>
      <c r="H124" s="66"/>
      <c r="I124" s="66"/>
      <c r="J124" s="69"/>
    </row>
    <row r="125" spans="1:10" x14ac:dyDescent="0.25">
      <c r="A125" s="21">
        <v>93</v>
      </c>
      <c r="B125" s="21"/>
      <c r="C125" s="44">
        <v>240</v>
      </c>
      <c r="D125" s="89" t="s">
        <v>9</v>
      </c>
      <c r="E125" s="26">
        <f t="shared" si="5"/>
        <v>12000</v>
      </c>
      <c r="F125" s="26">
        <f t="shared" si="6"/>
        <v>48000</v>
      </c>
      <c r="G125" s="26">
        <v>12000</v>
      </c>
      <c r="H125" s="26">
        <f t="shared" si="9"/>
        <v>9000</v>
      </c>
      <c r="I125" s="26">
        <f t="shared" si="7"/>
        <v>9600</v>
      </c>
      <c r="J125" s="26">
        <f t="shared" si="8"/>
        <v>78600</v>
      </c>
    </row>
    <row r="126" spans="1:10" ht="15.75" thickBot="1" x14ac:dyDescent="0.3">
      <c r="A126" s="20">
        <v>94</v>
      </c>
      <c r="B126" s="20"/>
      <c r="C126" s="92">
        <v>3000</v>
      </c>
      <c r="D126" s="88" t="s">
        <v>8</v>
      </c>
      <c r="E126" s="13">
        <f t="shared" si="5"/>
        <v>60000</v>
      </c>
      <c r="F126" s="13">
        <f t="shared" si="6"/>
        <v>240000</v>
      </c>
      <c r="G126" s="13">
        <v>60000</v>
      </c>
      <c r="H126" s="13">
        <f t="shared" si="9"/>
        <v>45000</v>
      </c>
      <c r="I126" s="13">
        <f t="shared" si="7"/>
        <v>48000</v>
      </c>
      <c r="J126" s="13">
        <f t="shared" si="8"/>
        <v>393000</v>
      </c>
    </row>
    <row r="127" spans="1:10" x14ac:dyDescent="0.25">
      <c r="A127" s="78">
        <v>95</v>
      </c>
      <c r="B127" s="79" t="s">
        <v>61</v>
      </c>
      <c r="C127" s="53">
        <v>1200</v>
      </c>
      <c r="D127" s="90" t="s">
        <v>8</v>
      </c>
      <c r="E127" s="29">
        <f t="shared" si="5"/>
        <v>24000</v>
      </c>
      <c r="F127" s="29">
        <f t="shared" si="6"/>
        <v>96000</v>
      </c>
      <c r="G127" s="29">
        <v>24000</v>
      </c>
      <c r="H127" s="29">
        <f t="shared" si="9"/>
        <v>18000</v>
      </c>
      <c r="I127" s="29">
        <f t="shared" si="7"/>
        <v>19200</v>
      </c>
      <c r="J127" s="101">
        <f t="shared" si="8"/>
        <v>157200</v>
      </c>
    </row>
    <row r="128" spans="1:10" ht="15.75" thickBot="1" x14ac:dyDescent="0.3">
      <c r="A128" s="97"/>
      <c r="B128" s="20" t="s">
        <v>62</v>
      </c>
      <c r="C128" s="92">
        <v>200</v>
      </c>
      <c r="D128" s="88" t="s">
        <v>8</v>
      </c>
      <c r="E128" s="13">
        <f t="shared" si="5"/>
        <v>4000</v>
      </c>
      <c r="F128" s="13">
        <f t="shared" si="6"/>
        <v>16000</v>
      </c>
      <c r="G128" s="13">
        <v>4000</v>
      </c>
      <c r="H128" s="13">
        <f t="shared" si="9"/>
        <v>3000</v>
      </c>
      <c r="I128" s="13">
        <f t="shared" si="7"/>
        <v>3200</v>
      </c>
      <c r="J128" s="102">
        <f t="shared" si="8"/>
        <v>26200</v>
      </c>
    </row>
    <row r="129" spans="1:10" s="77" customFormat="1" x14ac:dyDescent="0.25">
      <c r="A129" s="78">
        <v>96</v>
      </c>
      <c r="B129" s="79" t="s">
        <v>63</v>
      </c>
      <c r="C129" s="53">
        <v>550</v>
      </c>
      <c r="D129" s="90">
        <v>20</v>
      </c>
      <c r="E129" s="64">
        <v>20000</v>
      </c>
      <c r="F129" s="64">
        <f>E129*4</f>
        <v>80000</v>
      </c>
      <c r="G129" s="64">
        <v>20000</v>
      </c>
      <c r="H129" s="64">
        <f xml:space="preserve"> (F129/48)*9</f>
        <v>15000</v>
      </c>
      <c r="I129" s="64">
        <f>F129*0.2</f>
        <v>16000</v>
      </c>
      <c r="J129" s="67">
        <f>SUM(F129:I130)</f>
        <v>131000</v>
      </c>
    </row>
    <row r="130" spans="1:10" ht="15.75" thickBot="1" x14ac:dyDescent="0.3">
      <c r="A130" s="83"/>
      <c r="B130" s="84" t="s">
        <v>64</v>
      </c>
      <c r="C130" s="49">
        <v>450</v>
      </c>
      <c r="D130" s="91">
        <v>20</v>
      </c>
      <c r="E130" s="66"/>
      <c r="F130" s="66"/>
      <c r="G130" s="66"/>
      <c r="H130" s="66"/>
      <c r="I130" s="66"/>
      <c r="J130" s="69"/>
    </row>
    <row r="131" spans="1:10" ht="15.75" thickBot="1" x14ac:dyDescent="0.3">
      <c r="A131" s="94">
        <v>97</v>
      </c>
      <c r="B131" s="94"/>
      <c r="C131" s="98">
        <v>900</v>
      </c>
      <c r="D131" s="95" t="s">
        <v>12</v>
      </c>
      <c r="E131" s="96">
        <f>C131*D131</f>
        <v>27000</v>
      </c>
      <c r="F131" s="96">
        <f t="shared" si="6"/>
        <v>108000</v>
      </c>
      <c r="G131" s="96">
        <v>27000</v>
      </c>
      <c r="H131" s="96">
        <f t="shared" si="9"/>
        <v>20250</v>
      </c>
      <c r="I131" s="96">
        <f t="shared" si="7"/>
        <v>21600</v>
      </c>
      <c r="J131" s="96">
        <f t="shared" si="8"/>
        <v>176850</v>
      </c>
    </row>
    <row r="132" spans="1:10" s="77" customFormat="1" x14ac:dyDescent="0.25">
      <c r="A132" s="78">
        <v>98</v>
      </c>
      <c r="B132" s="45" t="s">
        <v>65</v>
      </c>
      <c r="C132" s="93">
        <v>280</v>
      </c>
      <c r="D132" s="99">
        <v>30</v>
      </c>
      <c r="E132" s="64">
        <v>51450</v>
      </c>
      <c r="F132" s="64">
        <f>E132*4</f>
        <v>205800</v>
      </c>
      <c r="G132" s="64">
        <v>51450</v>
      </c>
      <c r="H132" s="64">
        <f xml:space="preserve"> (F132/48)*9</f>
        <v>38587.5</v>
      </c>
      <c r="I132" s="64">
        <f>F132*0.2</f>
        <v>41160</v>
      </c>
      <c r="J132" s="67">
        <f>SUM(F132:I139)</f>
        <v>336997.5</v>
      </c>
    </row>
    <row r="133" spans="1:10" s="77" customFormat="1" x14ac:dyDescent="0.25">
      <c r="A133" s="97"/>
      <c r="B133" s="76" t="s">
        <v>66</v>
      </c>
      <c r="C133" s="74">
        <v>300</v>
      </c>
      <c r="D133" s="100">
        <v>10</v>
      </c>
      <c r="E133" s="65"/>
      <c r="F133" s="65"/>
      <c r="G133" s="65"/>
      <c r="H133" s="65"/>
      <c r="I133" s="65"/>
      <c r="J133" s="68"/>
    </row>
    <row r="134" spans="1:10" s="77" customFormat="1" x14ac:dyDescent="0.25">
      <c r="A134" s="97"/>
      <c r="B134" s="76" t="s">
        <v>67</v>
      </c>
      <c r="C134" s="74">
        <v>300</v>
      </c>
      <c r="D134" s="100">
        <v>55</v>
      </c>
      <c r="E134" s="65"/>
      <c r="F134" s="65"/>
      <c r="G134" s="65"/>
      <c r="H134" s="65"/>
      <c r="I134" s="65"/>
      <c r="J134" s="68"/>
    </row>
    <row r="135" spans="1:10" s="77" customFormat="1" x14ac:dyDescent="0.25">
      <c r="A135" s="97"/>
      <c r="B135" s="76" t="s">
        <v>68</v>
      </c>
      <c r="C135" s="74">
        <v>78</v>
      </c>
      <c r="D135" s="100">
        <v>100</v>
      </c>
      <c r="E135" s="65"/>
      <c r="F135" s="65"/>
      <c r="G135" s="65"/>
      <c r="H135" s="65"/>
      <c r="I135" s="65"/>
      <c r="J135" s="68"/>
    </row>
    <row r="136" spans="1:10" s="77" customFormat="1" x14ac:dyDescent="0.25">
      <c r="A136" s="97"/>
      <c r="B136" s="76" t="s">
        <v>69</v>
      </c>
      <c r="C136" s="74">
        <v>85</v>
      </c>
      <c r="D136" s="100">
        <v>50</v>
      </c>
      <c r="E136" s="65"/>
      <c r="F136" s="65"/>
      <c r="G136" s="65"/>
      <c r="H136" s="65"/>
      <c r="I136" s="65"/>
      <c r="J136" s="68"/>
    </row>
    <row r="137" spans="1:10" s="77" customFormat="1" x14ac:dyDescent="0.25">
      <c r="A137" s="97"/>
      <c r="B137" s="76" t="s">
        <v>70</v>
      </c>
      <c r="C137" s="74">
        <v>85</v>
      </c>
      <c r="D137" s="100">
        <v>50</v>
      </c>
      <c r="E137" s="65"/>
      <c r="F137" s="65"/>
      <c r="G137" s="65"/>
      <c r="H137" s="65"/>
      <c r="I137" s="65"/>
      <c r="J137" s="68"/>
    </row>
    <row r="138" spans="1:10" s="77" customFormat="1" x14ac:dyDescent="0.25">
      <c r="A138" s="97"/>
      <c r="B138" s="76" t="s">
        <v>71</v>
      </c>
      <c r="C138" s="74">
        <v>85</v>
      </c>
      <c r="D138" s="100">
        <v>50</v>
      </c>
      <c r="E138" s="65"/>
      <c r="F138" s="65"/>
      <c r="G138" s="65"/>
      <c r="H138" s="65"/>
      <c r="I138" s="65"/>
      <c r="J138" s="68"/>
    </row>
    <row r="139" spans="1:10" ht="15.75" thickBot="1" x14ac:dyDescent="0.3">
      <c r="A139" s="97"/>
      <c r="B139" s="103" t="s">
        <v>72</v>
      </c>
      <c r="C139" s="92">
        <v>20</v>
      </c>
      <c r="D139" s="104">
        <v>150</v>
      </c>
      <c r="E139" s="65"/>
      <c r="F139" s="65"/>
      <c r="G139" s="65"/>
      <c r="H139" s="65"/>
      <c r="I139" s="65"/>
      <c r="J139" s="68"/>
    </row>
    <row r="140" spans="1:10" s="77" customFormat="1" x14ac:dyDescent="0.25">
      <c r="A140" s="78">
        <v>99</v>
      </c>
      <c r="B140" s="45" t="s">
        <v>73</v>
      </c>
      <c r="C140" s="53">
        <v>65</v>
      </c>
      <c r="D140" s="99">
        <v>100</v>
      </c>
      <c r="E140" s="64">
        <v>60000</v>
      </c>
      <c r="F140" s="64">
        <f>E140*4</f>
        <v>240000</v>
      </c>
      <c r="G140" s="64">
        <v>60000</v>
      </c>
      <c r="H140" s="64">
        <f xml:space="preserve"> (F140/48)*9</f>
        <v>45000</v>
      </c>
      <c r="I140" s="64">
        <f>F140*0.2</f>
        <v>48000</v>
      </c>
      <c r="J140" s="67">
        <f>SUM(F140:I143)</f>
        <v>393000</v>
      </c>
    </row>
    <row r="141" spans="1:10" s="77" customFormat="1" x14ac:dyDescent="0.25">
      <c r="A141" s="97"/>
      <c r="B141" s="8" t="s">
        <v>74</v>
      </c>
      <c r="C141" s="7">
        <v>250</v>
      </c>
      <c r="D141" s="105">
        <v>50</v>
      </c>
      <c r="E141" s="65"/>
      <c r="F141" s="65"/>
      <c r="G141" s="65"/>
      <c r="H141" s="65"/>
      <c r="I141" s="65"/>
      <c r="J141" s="68"/>
    </row>
    <row r="142" spans="1:10" s="77" customFormat="1" x14ac:dyDescent="0.25">
      <c r="A142" s="97"/>
      <c r="B142" s="8" t="s">
        <v>75</v>
      </c>
      <c r="C142" s="7">
        <v>80</v>
      </c>
      <c r="D142" s="105">
        <v>300</v>
      </c>
      <c r="E142" s="65"/>
      <c r="F142" s="65"/>
      <c r="G142" s="65"/>
      <c r="H142" s="65"/>
      <c r="I142" s="65"/>
      <c r="J142" s="68"/>
    </row>
    <row r="143" spans="1:10" ht="15.75" thickBot="1" x14ac:dyDescent="0.3">
      <c r="A143" s="97"/>
      <c r="B143" s="20" t="s">
        <v>76</v>
      </c>
      <c r="C143" s="92">
        <v>850</v>
      </c>
      <c r="D143" s="88">
        <v>20</v>
      </c>
      <c r="E143" s="65"/>
      <c r="F143" s="65"/>
      <c r="G143" s="65"/>
      <c r="H143" s="65"/>
      <c r="I143" s="65"/>
      <c r="J143" s="68"/>
    </row>
    <row r="144" spans="1:10" s="77" customFormat="1" x14ac:dyDescent="0.25">
      <c r="A144" s="78">
        <v>100</v>
      </c>
      <c r="B144" s="79" t="s">
        <v>79</v>
      </c>
      <c r="C144" s="53">
        <v>592</v>
      </c>
      <c r="D144" s="90">
        <v>100</v>
      </c>
      <c r="E144" s="64">
        <v>121590</v>
      </c>
      <c r="F144" s="64">
        <f>E144*4</f>
        <v>486360</v>
      </c>
      <c r="G144" s="64">
        <v>121590</v>
      </c>
      <c r="H144" s="64">
        <f xml:space="preserve"> (F144/48)*9</f>
        <v>91192.5</v>
      </c>
      <c r="I144" s="64">
        <f>F144*0.2</f>
        <v>97272</v>
      </c>
      <c r="J144" s="67">
        <f>SUM(F144:I147)</f>
        <v>796414.5</v>
      </c>
    </row>
    <row r="145" spans="1:10" s="77" customFormat="1" x14ac:dyDescent="0.25">
      <c r="A145" s="97"/>
      <c r="B145" s="4" t="s">
        <v>80</v>
      </c>
      <c r="C145" s="7">
        <v>592</v>
      </c>
      <c r="D145" s="12">
        <v>100</v>
      </c>
      <c r="E145" s="65"/>
      <c r="F145" s="65"/>
      <c r="G145" s="65"/>
      <c r="H145" s="65"/>
      <c r="I145" s="65"/>
      <c r="J145" s="68"/>
    </row>
    <row r="146" spans="1:10" s="77" customFormat="1" x14ac:dyDescent="0.25">
      <c r="A146" s="97"/>
      <c r="B146" s="4" t="s">
        <v>81</v>
      </c>
      <c r="C146" s="7">
        <v>592</v>
      </c>
      <c r="D146" s="12">
        <v>5</v>
      </c>
      <c r="E146" s="65"/>
      <c r="F146" s="65"/>
      <c r="G146" s="65"/>
      <c r="H146" s="65"/>
      <c r="I146" s="65"/>
      <c r="J146" s="68"/>
    </row>
    <row r="147" spans="1:10" ht="15.75" thickBot="1" x14ac:dyDescent="0.3">
      <c r="A147" s="83"/>
      <c r="B147" s="84" t="s">
        <v>82</v>
      </c>
      <c r="C147" s="54">
        <v>23</v>
      </c>
      <c r="D147" s="91">
        <v>10</v>
      </c>
      <c r="E147" s="66"/>
      <c r="F147" s="66"/>
      <c r="G147" s="66"/>
      <c r="H147" s="66"/>
      <c r="I147" s="66"/>
      <c r="J147" s="69"/>
    </row>
    <row r="148" spans="1:10" x14ac:dyDescent="0.25">
      <c r="A148" s="106">
        <v>101</v>
      </c>
      <c r="B148" s="79" t="s">
        <v>77</v>
      </c>
      <c r="C148" s="110">
        <v>2850</v>
      </c>
      <c r="D148" s="107" t="s">
        <v>11</v>
      </c>
      <c r="E148" s="29">
        <f>C148*D148</f>
        <v>42750</v>
      </c>
      <c r="F148" s="29">
        <f>E148*4</f>
        <v>171000</v>
      </c>
      <c r="G148" s="29">
        <v>42750</v>
      </c>
      <c r="H148" s="29">
        <f xml:space="preserve"> (F148/48)*9</f>
        <v>32062.5</v>
      </c>
      <c r="I148" s="29">
        <f>F148*0.2</f>
        <v>34200</v>
      </c>
      <c r="J148" s="101">
        <f>SUM(F148:I148)</f>
        <v>280012.5</v>
      </c>
    </row>
    <row r="149" spans="1:10" ht="15.75" thickBot="1" x14ac:dyDescent="0.3">
      <c r="A149" s="108"/>
      <c r="B149" s="84" t="s">
        <v>78</v>
      </c>
      <c r="C149" s="111">
        <v>550</v>
      </c>
      <c r="D149" s="109" t="s">
        <v>8</v>
      </c>
      <c r="E149" s="32">
        <f>C149*D149</f>
        <v>11000</v>
      </c>
      <c r="F149" s="32">
        <f t="shared" si="6"/>
        <v>44000</v>
      </c>
      <c r="G149" s="32">
        <v>11000</v>
      </c>
      <c r="H149" s="32">
        <f t="shared" si="9"/>
        <v>8250</v>
      </c>
      <c r="I149" s="32">
        <f t="shared" si="7"/>
        <v>8800</v>
      </c>
      <c r="J149" s="112">
        <f t="shared" si="8"/>
        <v>72050</v>
      </c>
    </row>
    <row r="150" spans="1:10" ht="15.75" thickBot="1" x14ac:dyDescent="0.3">
      <c r="A150" s="21">
        <v>102</v>
      </c>
      <c r="B150" s="19"/>
      <c r="C150" s="17">
        <v>2880</v>
      </c>
      <c r="D150" s="89" t="s">
        <v>15</v>
      </c>
      <c r="E150" s="96">
        <f t="shared" si="5"/>
        <v>28800</v>
      </c>
      <c r="F150" s="96">
        <f t="shared" si="6"/>
        <v>115200</v>
      </c>
      <c r="G150" s="96">
        <v>28800</v>
      </c>
      <c r="H150" s="96">
        <f t="shared" si="9"/>
        <v>21600</v>
      </c>
      <c r="I150" s="96">
        <f t="shared" si="7"/>
        <v>23040</v>
      </c>
      <c r="J150" s="96">
        <f t="shared" si="8"/>
        <v>188640</v>
      </c>
    </row>
    <row r="151" spans="1:10" ht="21.75" thickBot="1" x14ac:dyDescent="0.4">
      <c r="E151" s="14">
        <f t="shared" ref="E151:J151" si="10">SUM(E3:E150)</f>
        <v>2352865</v>
      </c>
      <c r="F151" s="15">
        <f t="shared" si="10"/>
        <v>9411460</v>
      </c>
      <c r="G151" s="15">
        <f t="shared" si="10"/>
        <v>2352865</v>
      </c>
      <c r="H151" s="16">
        <f t="shared" si="10"/>
        <v>1764648.75</v>
      </c>
      <c r="I151" s="16">
        <f t="shared" si="10"/>
        <v>1882292</v>
      </c>
      <c r="J151" s="16">
        <f>SUM(J3:J150)</f>
        <v>15411265.75</v>
      </c>
    </row>
  </sheetData>
  <mergeCells count="67">
    <mergeCell ref="A144:A147"/>
    <mergeCell ref="E144:E147"/>
    <mergeCell ref="F144:F147"/>
    <mergeCell ref="G144:G147"/>
    <mergeCell ref="H144:H147"/>
    <mergeCell ref="I144:I147"/>
    <mergeCell ref="J144:J147"/>
    <mergeCell ref="J86:J87"/>
    <mergeCell ref="A123:A124"/>
    <mergeCell ref="E123:E124"/>
    <mergeCell ref="F123:F124"/>
    <mergeCell ref="G123:G124"/>
    <mergeCell ref="H123:H124"/>
    <mergeCell ref="I123:I124"/>
    <mergeCell ref="J123:J124"/>
    <mergeCell ref="A129:A130"/>
    <mergeCell ref="E129:E130"/>
    <mergeCell ref="F129:F130"/>
    <mergeCell ref="G129:G130"/>
    <mergeCell ref="H129:H130"/>
    <mergeCell ref="I129:I130"/>
    <mergeCell ref="J129:J130"/>
    <mergeCell ref="E86:E87"/>
    <mergeCell ref="F86:F87"/>
    <mergeCell ref="G86:G87"/>
    <mergeCell ref="H86:H87"/>
    <mergeCell ref="I86:I87"/>
    <mergeCell ref="A132:A139"/>
    <mergeCell ref="E132:E139"/>
    <mergeCell ref="F132:F139"/>
    <mergeCell ref="G132:G139"/>
    <mergeCell ref="H132:H139"/>
    <mergeCell ref="I132:I139"/>
    <mergeCell ref="A127:A128"/>
    <mergeCell ref="A148:A149"/>
    <mergeCell ref="A1:J1"/>
    <mergeCell ref="A3:A14"/>
    <mergeCell ref="E3:E14"/>
    <mergeCell ref="F3:F14"/>
    <mergeCell ref="G3:G14"/>
    <mergeCell ref="H3:H14"/>
    <mergeCell ref="I3:I14"/>
    <mergeCell ref="J3:J14"/>
    <mergeCell ref="A15:A25"/>
    <mergeCell ref="E15:E25"/>
    <mergeCell ref="F15:F25"/>
    <mergeCell ref="G15:G25"/>
    <mergeCell ref="H15:H25"/>
    <mergeCell ref="A86:A87"/>
    <mergeCell ref="J132:J139"/>
    <mergeCell ref="A140:A143"/>
    <mergeCell ref="E140:E143"/>
    <mergeCell ref="F140:F143"/>
    <mergeCell ref="G140:G143"/>
    <mergeCell ref="H140:H143"/>
    <mergeCell ref="I140:I143"/>
    <mergeCell ref="J140:J143"/>
    <mergeCell ref="I15:I25"/>
    <mergeCell ref="J15:J25"/>
    <mergeCell ref="A43:A49"/>
    <mergeCell ref="E43:E49"/>
    <mergeCell ref="F43:F49"/>
    <mergeCell ref="G43:G49"/>
    <mergeCell ref="H43:H49"/>
    <mergeCell ref="I43:I49"/>
    <mergeCell ref="J43:J49"/>
    <mergeCell ref="A39:A40"/>
  </mergeCells>
  <pageMargins left="0.25" right="0.25" top="0.75" bottom="0.75" header="0.3" footer="0.3"/>
  <pageSetup paperSize="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B2</vt:lpstr>
    </vt:vector>
  </TitlesOfParts>
  <Company>A.O.R.N. S.G. Moscati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De Fazio</dc:creator>
  <cp:lastModifiedBy>Carmelinda Russo</cp:lastModifiedBy>
  <cp:lastPrinted>2024-06-18T09:25:37Z</cp:lastPrinted>
  <dcterms:created xsi:type="dcterms:W3CDTF">2022-03-15T08:13:41Z</dcterms:created>
  <dcterms:modified xsi:type="dcterms:W3CDTF">2024-06-25T13:28:59Z</dcterms:modified>
</cp:coreProperties>
</file>